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18915" windowHeight="10545"/>
  </bookViews>
  <sheets>
    <sheet name="Plan de Acción 2018" sheetId="2" r:id="rId1"/>
    <sheet name="Modificaciones INPEC" sheetId="1"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_xlnm._FilterDatabase" localSheetId="1" hidden="1">'Modificaciones INPEC'!$A$5:$P$101</definedName>
    <definedName name="_xlnm._FilterDatabase" localSheetId="0" hidden="1">'Plan de Acción 2018'!$A$4:$AH$535</definedName>
    <definedName name="depende">[1]listas!$BD$2:$BD$31</definedName>
    <definedName name="item" localSheetId="0">#REF!</definedName>
    <definedName name="item">#REF!</definedName>
    <definedName name="Responsabilidades">[2]listas!$B$2:$B$31</definedName>
    <definedName name="_xlnm.Print_Titles" localSheetId="1">'Modificaciones INPEC'!$5:$5</definedName>
  </definedNames>
  <calcPr calcId="144525"/>
</workbook>
</file>

<file path=xl/calcChain.xml><?xml version="1.0" encoding="utf-8"?>
<calcChain xmlns="http://schemas.openxmlformats.org/spreadsheetml/2006/main">
  <c r="AB187" i="2" l="1"/>
  <c r="AB186" i="2"/>
  <c r="AB185" i="2"/>
  <c r="AB184" i="2"/>
  <c r="AB183" i="2"/>
  <c r="AB535" i="2" l="1"/>
  <c r="AB528" i="2"/>
  <c r="AB534" i="2"/>
  <c r="AB533" i="2"/>
  <c r="AB532" i="2"/>
  <c r="AB531" i="2"/>
  <c r="AB530" i="2"/>
  <c r="AB529" i="2"/>
  <c r="AB527" i="2"/>
  <c r="AB526" i="2"/>
  <c r="AB486" i="2"/>
  <c r="AB485" i="2"/>
  <c r="AB484" i="2"/>
  <c r="AB483" i="2"/>
  <c r="AB480" i="2"/>
  <c r="AB479" i="2"/>
  <c r="AB478" i="2"/>
  <c r="AB477" i="2"/>
  <c r="AB476" i="2"/>
  <c r="AB475" i="2"/>
  <c r="AB474" i="2"/>
  <c r="AB473" i="2"/>
  <c r="AB465" i="2"/>
  <c r="AB466" i="2"/>
  <c r="AB467" i="2"/>
  <c r="AB468" i="2"/>
  <c r="AB469" i="2"/>
  <c r="AB470" i="2"/>
  <c r="AB471" i="2"/>
  <c r="AB472" i="2"/>
  <c r="AB464" i="2"/>
  <c r="AB463" i="2"/>
  <c r="AB481" i="2" l="1"/>
  <c r="AB125" i="2" l="1"/>
  <c r="AB129" i="2"/>
  <c r="AB128" i="2"/>
  <c r="AB127" i="2"/>
  <c r="AB126" i="2"/>
  <c r="AB130" i="2"/>
  <c r="AB131" i="2"/>
  <c r="AB132" i="2"/>
  <c r="AB133" i="2"/>
  <c r="AB134" i="2"/>
  <c r="AB135" i="2"/>
  <c r="AB136" i="2"/>
  <c r="AB137" i="2"/>
  <c r="AB138" i="2"/>
  <c r="AB141" i="2"/>
  <c r="AB139" i="2"/>
  <c r="AB140" i="2"/>
  <c r="AB142" i="2"/>
  <c r="AB124" i="2"/>
  <c r="AB123" i="2"/>
  <c r="AB122" i="2"/>
  <c r="AB121" i="2"/>
  <c r="AB525" i="2" l="1"/>
  <c r="AB524" i="2"/>
  <c r="AB492" i="2"/>
  <c r="AB491" i="2"/>
  <c r="AB490" i="2"/>
  <c r="AB489" i="2"/>
  <c r="AB488" i="2"/>
  <c r="AB487" i="2"/>
  <c r="AB462" i="2"/>
  <c r="AB461" i="2"/>
  <c r="AB460" i="2"/>
  <c r="AB459" i="2"/>
  <c r="AB458" i="2"/>
  <c r="AB457" i="2"/>
  <c r="AB456" i="2"/>
  <c r="AB455" i="2"/>
  <c r="AB454" i="2"/>
  <c r="AB453" i="2"/>
  <c r="AB452" i="2"/>
  <c r="AB451" i="2"/>
  <c r="AB450" i="2"/>
  <c r="AB449" i="2"/>
  <c r="AB448" i="2"/>
  <c r="AB447" i="2"/>
  <c r="AB446" i="2"/>
  <c r="AB445" i="2"/>
  <c r="AB444" i="2"/>
  <c r="AB441" i="2"/>
  <c r="AB440" i="2"/>
  <c r="AB439" i="2"/>
  <c r="AB438" i="2"/>
  <c r="AB437" i="2"/>
  <c r="AB436" i="2"/>
  <c r="AB435" i="2"/>
  <c r="AB434" i="2"/>
  <c r="AB433" i="2"/>
  <c r="AB432" i="2"/>
  <c r="AB431" i="2"/>
  <c r="AB416" i="2"/>
  <c r="AB415" i="2"/>
  <c r="AB414" i="2"/>
  <c r="AB413" i="2"/>
  <c r="AB412" i="2"/>
  <c r="AB411" i="2"/>
  <c r="AB410" i="2"/>
  <c r="AB409" i="2"/>
  <c r="AB408" i="2"/>
  <c r="AB407" i="2"/>
  <c r="AB406" i="2"/>
  <c r="AB405" i="2"/>
  <c r="AB404" i="2"/>
  <c r="AB403" i="2"/>
  <c r="AB402" i="2"/>
  <c r="AB401" i="2"/>
  <c r="AB400" i="2"/>
  <c r="AB399" i="2"/>
  <c r="AB398" i="2"/>
  <c r="AB397" i="2"/>
  <c r="AB396" i="2"/>
  <c r="AB395" i="2"/>
  <c r="AB394" i="2"/>
  <c r="AB393" i="2"/>
  <c r="AB392" i="2"/>
  <c r="AB391" i="2"/>
  <c r="AB390" i="2"/>
  <c r="AB389" i="2"/>
  <c r="AB388" i="2"/>
  <c r="AB387" i="2"/>
  <c r="AB386" i="2"/>
  <c r="AB385" i="2"/>
  <c r="AB384" i="2"/>
  <c r="AB383" i="2"/>
  <c r="AB382" i="2"/>
  <c r="AB381" i="2"/>
  <c r="AB380" i="2"/>
  <c r="AB379" i="2"/>
  <c r="AB378" i="2"/>
  <c r="AB377" i="2"/>
  <c r="AB376" i="2"/>
  <c r="AB375" i="2"/>
  <c r="AB374" i="2"/>
  <c r="AB373" i="2"/>
  <c r="AB372" i="2"/>
  <c r="AB371" i="2"/>
  <c r="AB370" i="2"/>
  <c r="AB369" i="2"/>
  <c r="AB368" i="2"/>
  <c r="AB367" i="2"/>
  <c r="AB366" i="2"/>
  <c r="AB365" i="2"/>
  <c r="AB364" i="2"/>
  <c r="AB363" i="2"/>
  <c r="AB362" i="2"/>
  <c r="AB361" i="2"/>
  <c r="AB360" i="2"/>
  <c r="AB359" i="2"/>
  <c r="AB358" i="2"/>
  <c r="AB357" i="2"/>
  <c r="AB356" i="2"/>
  <c r="AB355" i="2"/>
  <c r="AB354" i="2"/>
  <c r="AB353" i="2"/>
  <c r="AB352" i="2"/>
  <c r="AB351" i="2"/>
  <c r="AB350" i="2"/>
  <c r="AB349" i="2"/>
  <c r="AB348" i="2"/>
  <c r="AB347" i="2"/>
  <c r="AB346" i="2"/>
  <c r="AB345" i="2"/>
  <c r="AB344" i="2"/>
  <c r="AB343" i="2"/>
  <c r="AB342" i="2"/>
  <c r="AB341" i="2"/>
  <c r="AB340" i="2"/>
  <c r="AB339" i="2"/>
  <c r="AB338" i="2"/>
  <c r="AB337" i="2"/>
  <c r="AB336" i="2"/>
  <c r="AB335" i="2"/>
  <c r="AB334" i="2"/>
  <c r="AB333" i="2"/>
  <c r="AB332" i="2"/>
  <c r="AB314" i="2"/>
  <c r="AB313" i="2"/>
  <c r="AB312" i="2"/>
  <c r="AB311" i="2"/>
  <c r="AB310" i="2"/>
  <c r="AB309" i="2"/>
  <c r="AB308" i="2"/>
  <c r="AB307" i="2"/>
  <c r="AB306" i="2"/>
  <c r="AB305" i="2"/>
  <c r="AB304" i="2"/>
  <c r="AB303" i="2"/>
  <c r="AB301" i="2"/>
  <c r="AB300" i="2"/>
  <c r="AB299" i="2"/>
  <c r="AB298" i="2"/>
  <c r="AB297" i="2"/>
  <c r="AB296" i="2"/>
  <c r="AB295" i="2"/>
  <c r="AB294" i="2"/>
  <c r="AB293" i="2"/>
  <c r="AB292" i="2"/>
  <c r="AB291" i="2"/>
  <c r="AB290" i="2"/>
  <c r="AB289" i="2"/>
  <c r="AB288" i="2"/>
  <c r="AB287" i="2"/>
  <c r="AB286" i="2"/>
  <c r="AB285" i="2"/>
  <c r="AB284" i="2"/>
  <c r="AB283" i="2"/>
  <c r="AB282" i="2"/>
  <c r="AB281" i="2"/>
  <c r="AB280" i="2"/>
  <c r="AB278" i="2"/>
  <c r="AB277" i="2"/>
  <c r="AB276" i="2"/>
  <c r="AB275" i="2"/>
  <c r="AB274" i="2"/>
  <c r="AB273" i="2"/>
  <c r="AB272" i="2"/>
  <c r="AB271" i="2"/>
  <c r="AB270" i="2"/>
  <c r="AB269" i="2"/>
  <c r="AB268" i="2"/>
  <c r="AB267" i="2"/>
  <c r="AB264" i="2"/>
  <c r="AB263" i="2"/>
  <c r="AB262" i="2"/>
  <c r="AB261" i="2"/>
  <c r="AB260" i="2"/>
  <c r="AB259" i="2"/>
  <c r="AB258" i="2"/>
  <c r="AB257" i="2"/>
  <c r="AB256" i="2"/>
  <c r="AB255" i="2"/>
  <c r="AB254" i="2"/>
  <c r="AB253" i="2"/>
  <c r="AB252" i="2"/>
  <c r="AB251" i="2"/>
  <c r="AB250" i="2"/>
  <c r="AB249" i="2"/>
  <c r="AB248" i="2"/>
  <c r="AB247" i="2"/>
  <c r="AB246" i="2"/>
  <c r="AB244" i="2"/>
  <c r="AB243" i="2"/>
  <c r="AB242" i="2"/>
  <c r="AB241" i="2"/>
  <c r="AB240" i="2"/>
  <c r="AB239" i="2"/>
  <c r="AB238" i="2"/>
  <c r="AB237" i="2"/>
  <c r="AB236" i="2"/>
  <c r="AB235" i="2"/>
  <c r="AB234" i="2"/>
  <c r="AB233" i="2"/>
  <c r="AB232" i="2"/>
  <c r="AB231" i="2"/>
  <c r="AB230" i="2"/>
  <c r="AB229" i="2"/>
  <c r="AB228" i="2"/>
  <c r="AB227" i="2"/>
  <c r="AB226" i="2"/>
  <c r="AB225" i="2"/>
  <c r="AB224" i="2"/>
  <c r="AB223" i="2"/>
  <c r="AB222" i="2"/>
  <c r="AB221" i="2"/>
  <c r="AB220" i="2"/>
  <c r="AB219" i="2"/>
  <c r="AB218" i="2"/>
  <c r="AB217" i="2"/>
  <c r="AB216" i="2"/>
  <c r="AB182" i="2"/>
  <c r="AB181" i="2"/>
  <c r="AB180" i="2"/>
  <c r="AB179" i="2"/>
  <c r="R179" i="2"/>
  <c r="AB178" i="2"/>
  <c r="AB177" i="2"/>
  <c r="AB176" i="2"/>
  <c r="AB175" i="2"/>
  <c r="AB174" i="2"/>
  <c r="AB173" i="2"/>
  <c r="AB172" i="2"/>
  <c r="AB171" i="2"/>
  <c r="AB170" i="2"/>
  <c r="R170" i="2"/>
  <c r="AB169" i="2"/>
  <c r="AB168" i="2"/>
  <c r="AB167" i="2"/>
  <c r="AB166" i="2"/>
  <c r="AB165" i="2"/>
  <c r="AB164" i="2"/>
  <c r="AB163" i="2"/>
  <c r="AB162" i="2"/>
  <c r="AB161" i="2"/>
  <c r="AB160" i="2"/>
  <c r="AB159" i="2"/>
  <c r="AB158" i="2"/>
  <c r="AB157" i="2"/>
  <c r="AB156" i="2"/>
  <c r="AB155" i="2"/>
  <c r="R155" i="2"/>
  <c r="O155" i="2"/>
  <c r="AB154" i="2"/>
  <c r="AB153" i="2"/>
  <c r="AB152" i="2"/>
  <c r="R152" i="2"/>
  <c r="O152" i="2"/>
  <c r="AB151" i="2"/>
  <c r="AB150" i="2"/>
  <c r="AB149" i="2"/>
  <c r="AB148" i="2"/>
  <c r="AB147" i="2"/>
  <c r="AB146" i="2"/>
  <c r="AB145" i="2"/>
  <c r="AB144" i="2"/>
  <c r="AB143" i="2"/>
  <c r="AB120" i="2"/>
  <c r="AB116" i="2"/>
  <c r="AB115" i="2"/>
  <c r="AB114" i="2"/>
  <c r="AB113" i="2"/>
  <c r="AB112" i="2"/>
  <c r="AB111" i="2"/>
  <c r="AB110" i="2"/>
  <c r="AB109" i="2"/>
  <c r="AB108" i="2"/>
  <c r="AB107" i="2"/>
  <c r="AB106" i="2"/>
  <c r="AB105" i="2"/>
  <c r="AB104" i="2"/>
  <c r="AB103" i="2"/>
  <c r="AB102" i="2"/>
  <c r="AB101" i="2"/>
  <c r="AB100" i="2"/>
  <c r="AB99" i="2"/>
  <c r="AB98" i="2"/>
  <c r="AB97" i="2"/>
  <c r="AB96" i="2"/>
  <c r="AB95" i="2"/>
  <c r="AB94" i="2"/>
  <c r="AB93" i="2"/>
  <c r="AB92" i="2"/>
  <c r="AB91" i="2"/>
  <c r="AB90" i="2"/>
  <c r="AB89" i="2"/>
  <c r="AB88" i="2"/>
  <c r="AB87" i="2"/>
  <c r="AB86" i="2"/>
  <c r="AB85" i="2"/>
  <c r="AB84" i="2"/>
  <c r="AB83" i="2"/>
  <c r="AB82" i="2"/>
  <c r="AB81" i="2"/>
  <c r="AB80" i="2"/>
  <c r="AB79" i="2"/>
  <c r="R79" i="2"/>
  <c r="AB78" i="2"/>
  <c r="AB77" i="2"/>
  <c r="AB76" i="2"/>
  <c r="AB75" i="2"/>
  <c r="AB74" i="2"/>
  <c r="AB73" i="2"/>
  <c r="R73" i="2"/>
  <c r="AB72" i="2"/>
  <c r="AB71" i="2"/>
  <c r="AB70" i="2"/>
  <c r="AB69" i="2"/>
  <c r="AB68" i="2"/>
  <c r="AB67" i="2"/>
  <c r="AB66" i="2"/>
  <c r="AB65" i="2"/>
  <c r="AB64" i="2"/>
  <c r="AB63" i="2"/>
  <c r="AB61" i="2"/>
  <c r="AB60" i="2"/>
  <c r="AB59" i="2"/>
  <c r="AB58" i="2"/>
  <c r="AB57" i="2"/>
  <c r="AB56" i="2"/>
  <c r="AB55" i="2"/>
  <c r="AB54" i="2"/>
  <c r="AB53" i="2"/>
  <c r="AB52" i="2"/>
  <c r="AB51" i="2"/>
  <c r="AB50" i="2"/>
  <c r="AB49" i="2"/>
  <c r="AB48" i="2"/>
  <c r="AB47" i="2"/>
  <c r="AB46" i="2"/>
  <c r="AB45" i="2"/>
  <c r="AB44" i="2"/>
  <c r="AB43" i="2"/>
  <c r="AB42" i="2"/>
  <c r="AB40" i="2"/>
  <c r="AB39" i="2"/>
  <c r="AB38" i="2"/>
  <c r="AB37" i="2"/>
  <c r="AB36" i="2"/>
  <c r="AB35" i="2"/>
  <c r="AB34" i="2"/>
  <c r="AB33" i="2"/>
  <c r="AB32" i="2"/>
  <c r="AB31" i="2"/>
  <c r="AB30" i="2"/>
  <c r="AB29" i="2"/>
  <c r="AB28" i="2"/>
  <c r="AB27" i="2"/>
  <c r="AB26" i="2"/>
  <c r="AB25" i="2"/>
  <c r="AB24" i="2"/>
  <c r="AB23" i="2"/>
  <c r="AB22" i="2"/>
  <c r="AB21" i="2"/>
  <c r="AB20" i="2"/>
  <c r="AB19" i="2"/>
  <c r="AB18" i="2"/>
  <c r="AB17" i="2"/>
  <c r="AB16" i="2"/>
  <c r="AB15" i="2"/>
  <c r="AB14" i="2"/>
  <c r="AB13" i="2"/>
  <c r="AB12" i="2"/>
  <c r="AB11" i="2"/>
  <c r="AB10" i="2"/>
  <c r="AB9" i="2"/>
  <c r="AB8" i="2"/>
  <c r="AB7" i="2"/>
  <c r="AB6" i="2"/>
</calcChain>
</file>

<file path=xl/comments1.xml><?xml version="1.0" encoding="utf-8"?>
<comments xmlns="http://schemas.openxmlformats.org/spreadsheetml/2006/main">
  <authors>
    <author>NELSON    JAVIER ACOSTA NARANJO</author>
  </authors>
  <commentList>
    <comment ref="I315" authorId="0">
      <text>
        <r>
          <rPr>
            <b/>
            <sz val="11"/>
            <color indexed="81"/>
            <rFont val="Tahoma"/>
            <family val="2"/>
          </rPr>
          <t>NELSON    JAVIER ACOSTA NARANJO:</t>
        </r>
        <r>
          <rPr>
            <sz val="11"/>
            <color indexed="81"/>
            <rFont val="Tahoma"/>
            <family val="2"/>
          </rPr>
          <t xml:space="preserve">
Confirmar con planeación la meta para el 2018</t>
        </r>
      </text>
    </comment>
  </commentList>
</comments>
</file>

<file path=xl/sharedStrings.xml><?xml version="1.0" encoding="utf-8"?>
<sst xmlns="http://schemas.openxmlformats.org/spreadsheetml/2006/main" count="7297" uniqueCount="1643">
  <si>
    <t>PE-PI-G02-F06 V01. SOLICITUD DE MODIFICACIÓN AL PLAN ESTRATÉGICO</t>
  </si>
  <si>
    <t>CONSOLIDADO DE MODIFICACIONES PLAN INDICATIVO</t>
  </si>
  <si>
    <t>CONSECUTIVO</t>
  </si>
  <si>
    <t>FECHA DE SOLICITUD</t>
  </si>
  <si>
    <t>DEPENDENCIA</t>
  </si>
  <si>
    <t>REGIONAL</t>
  </si>
  <si>
    <t>SERVIDOR QUE REALIZA LA MODIFICACIÓN</t>
  </si>
  <si>
    <t>ÍTEM A MODIFICAR</t>
  </si>
  <si>
    <t>MODIFICACIÓN</t>
  </si>
  <si>
    <t>CÓDIGO</t>
  </si>
  <si>
    <t>ANTERIOR</t>
  </si>
  <si>
    <t>NUEVO</t>
  </si>
  <si>
    <t>JUSTIFICACIÓN</t>
  </si>
  <si>
    <t>OBSERVACIÓN
VALIDACIÓN</t>
  </si>
  <si>
    <t>RESPONSABLE DE LA VALIDACIÓN</t>
  </si>
  <si>
    <t>FECHA DE VALIDACIÓN</t>
  </si>
  <si>
    <t>Observación comité</t>
  </si>
  <si>
    <t xml:space="preserve">DIRECCIÓN DE ATENCIÓN Y TRATAMIENTO </t>
  </si>
  <si>
    <t>SEDE CENTRAL</t>
  </si>
  <si>
    <t xml:space="preserve">Pamela Andrea Gomez Bahamon </t>
  </si>
  <si>
    <t>Producto</t>
  </si>
  <si>
    <t>meta</t>
  </si>
  <si>
    <t>P78</t>
  </si>
  <si>
    <t>Teniendo en cuenta los procedimientos establecidos por la Subdirección de Atención en Salud, se solicita cambiar la meta con el fin de dar cumplimiento al producto.</t>
  </si>
  <si>
    <t>Actividad</t>
  </si>
  <si>
    <t>Fecha Inicio</t>
  </si>
  <si>
    <t>Teniendo en cuenta los procedimientos establecidos por la Subdirección de Atención en Salud, se solicita modificar la fecha inicial de la actividad con el fin de dar cumplimiento al producto.</t>
  </si>
  <si>
    <t>SECTOR</t>
  </si>
  <si>
    <t>P278</t>
  </si>
  <si>
    <t xml:space="preserve">CODIGO DEL SECTOR: S10
SECTOR: SALUD
CODIGO DEL RESULTADO ESTRATEGICO: I2
NOMBRE DEL RESULTADO ESTRATEGICO: Porcentaje de PPL a cargo del INPEC con cobertura en salud.
</t>
  </si>
  <si>
    <t xml:space="preserve">CODIGO DEL SECTOR: S8
SECTOR: ATENCIÓN PSICOSOCIAL
CODIGO DEL RESULTADO ESTRATEGICO: I3
NOMBRE DEL RESULTADO ESTRATEGICO: Porcentaje de PPL con elementos de dotación de ingreso.
</t>
  </si>
  <si>
    <t xml:space="preserve">De acuerdo a las competencias atribuidas en el producto (proyecto de inversión), el mismo fue trasladado a la Subdirección de Atención Psicosocial, por tal razón se solicita la modificación del sector. </t>
  </si>
  <si>
    <t>Nombre</t>
  </si>
  <si>
    <t xml:space="preserve">En el marco de la actualizacion  de los lineamientos de educacion Formal (Alfabetizacion ) Llevar a cabo la implemetacion de la maya curricualar por medio de una prueba  piloto en tres (3)  establecimientos de reclusión </t>
  </si>
  <si>
    <t>En el marco de la actualizacion  del modelo educativo, (proyecto de inversión). Llevar a cabo la implemetacion de la malla curricular del CLEI 1 y alfabetización, por medio de una prueba  piloto  en tres (3)  establecimientos de reclusión de Bogota.</t>
  </si>
  <si>
    <t xml:space="preserve">Se solicita modificar el contenido de la actividad, toda vez que se deben dejar especificados los establecimientos en los que se va a llevar a cabo la prueba piloto. </t>
  </si>
  <si>
    <t>Fecha Fin</t>
  </si>
  <si>
    <t xml:space="preserve">Se solicita modificar la fecha final, teniendo en cuenta que es una actividad que requiere apoyo de otro Dirección, al igual que la complejidad que amerita la elaboración de estudios previos. </t>
  </si>
  <si>
    <t>La solicitud de modificación, responde a que el proyecto de inversión se realizará a través de Contratación Directa, y teniendo en cuenta ley de garantías no se puede adelantar el trabajo hasta tanto esta finalice, lo que probablemente ocurra hasta el 17 de junio.
Adicionalmente, el proyecto aparece en el plan de adquisiciones para ejecución en el tercer trimestre.</t>
  </si>
  <si>
    <t xml:space="preserve">Se solicita modificación de la fecha final de la actividad, toda vez que la aprobación del procedimiento COSAD, debió realizarse nuevamente ante la Oficina Asesora de Planeación del Instituto. </t>
  </si>
  <si>
    <t>APROBADO</t>
  </si>
  <si>
    <t>NEGADA</t>
  </si>
  <si>
    <t>Cumple con los requisitos de modificación según la Guía.</t>
  </si>
  <si>
    <t>O.L Rios Soto Leonel</t>
  </si>
  <si>
    <t>Aprobado</t>
  </si>
  <si>
    <t>PLAN DE ACCIÓN 2018</t>
  </si>
  <si>
    <t>Información Planeación Institucional</t>
  </si>
  <si>
    <t>Información Productos</t>
  </si>
  <si>
    <t>Información Actividades</t>
  </si>
  <si>
    <t>Responsable de la actividad</t>
  </si>
  <si>
    <t>Colaboradores de la actividad</t>
  </si>
  <si>
    <t>Dependencia</t>
  </si>
  <si>
    <t>Subdirección o Grupo</t>
  </si>
  <si>
    <t>Código del Objetivo</t>
  </si>
  <si>
    <t>Objetivo Estratégico</t>
  </si>
  <si>
    <t>Código del Sector</t>
  </si>
  <si>
    <t>Nombre del Sector</t>
  </si>
  <si>
    <t>Código del resultado estratégico</t>
  </si>
  <si>
    <t>Nombre del resultado estratégico</t>
  </si>
  <si>
    <t>Meta resultado 2018</t>
  </si>
  <si>
    <t>Unidad de medida</t>
  </si>
  <si>
    <t>Código del producto</t>
  </si>
  <si>
    <t>Estado del Producto</t>
  </si>
  <si>
    <t>Ponderación Producto</t>
  </si>
  <si>
    <t>Meta 2018</t>
  </si>
  <si>
    <t>Unidad Medida</t>
  </si>
  <si>
    <t>Periodicidad de seguimiento al producto</t>
  </si>
  <si>
    <t xml:space="preserve">Presupuesto </t>
  </si>
  <si>
    <t>PLAN ASOCIADO</t>
  </si>
  <si>
    <t>Nombre del responsable del producto</t>
  </si>
  <si>
    <t>Cargo del responsable del producto</t>
  </si>
  <si>
    <t>Código de la actividad</t>
  </si>
  <si>
    <t>Estado de la Actividad</t>
  </si>
  <si>
    <t>Nombre Actividad</t>
  </si>
  <si>
    <t>Días de duración de la actividad</t>
  </si>
  <si>
    <t>Ponderación</t>
  </si>
  <si>
    <t>Actividad Demanda</t>
  </si>
  <si>
    <t>Cargo</t>
  </si>
  <si>
    <t>Funcionamiento</t>
  </si>
  <si>
    <t>Inversión</t>
  </si>
  <si>
    <t>DIRECCION DE ATENCIÓN Y TRATAMIENTO</t>
  </si>
  <si>
    <t>O1</t>
  </si>
  <si>
    <t>Sostener la Atención Social a la PPL, que les otorgue condiciones dignas en la  Prisionalización.</t>
  </si>
  <si>
    <t>S10</t>
  </si>
  <si>
    <t>ALIMENTACIÓN</t>
  </si>
  <si>
    <t xml:space="preserve">I1 </t>
  </si>
  <si>
    <t>Informes de análisis y concepto técnico de las actas de los comités de seguimiento al suministro de alimentación para la PPL.</t>
  </si>
  <si>
    <t>Numero</t>
  </si>
  <si>
    <t>P256</t>
  </si>
  <si>
    <t>Activo</t>
  </si>
  <si>
    <t>Informes de análisis de las actas de Comité de Seguimiento al Suministro de Alimentación COSAL</t>
  </si>
  <si>
    <t>Número</t>
  </si>
  <si>
    <t>TRIMESTRAL</t>
  </si>
  <si>
    <t>Coronel Elianne Katerine Gaitán Serrano</t>
  </si>
  <si>
    <t>Subdirectora de Atención en Salud</t>
  </si>
  <si>
    <t>Activa</t>
  </si>
  <si>
    <t>Realizar 6 Informes de seguimiento  bimestrales a la prestación del servicio de alimentación</t>
  </si>
  <si>
    <t>NO</t>
  </si>
  <si>
    <t>Coordinador de alimentación</t>
  </si>
  <si>
    <t xml:space="preserve">Liliana Socha </t>
  </si>
  <si>
    <t xml:space="preserve">Realizar 20 visitas  de seguimiento a la prestación del servicio de alimentación </t>
  </si>
  <si>
    <t>P179</t>
  </si>
  <si>
    <t xml:space="preserve">Estrategias para el mejoramiento de las condiciones higiénico-sanitarias de las actividades productivas relacionadas con alimentos </t>
  </si>
  <si>
    <t>Realizar 6 jornadas de capacitación higienicosanitaria a las actividades productivas relacionadas con alimentos</t>
  </si>
  <si>
    <t>profesional especializado</t>
  </si>
  <si>
    <t xml:space="preserve">Pedrio Ducuara </t>
  </si>
  <si>
    <t>P277</t>
  </si>
  <si>
    <t>Implementación de estrategias de lactancia materna y hábitos alimentarios saludables.</t>
  </si>
  <si>
    <t xml:space="preserve">Realizar 6 jornadas  de capacitación y seguimiento a las salas amigas de la familia lactante </t>
  </si>
  <si>
    <t>Beatriz Rosso</t>
  </si>
  <si>
    <t>SALUD</t>
  </si>
  <si>
    <t>I2</t>
  </si>
  <si>
    <t>Porcentaje de PPL a cargo del INPEC con cobertura en salud.</t>
  </si>
  <si>
    <t>Porcentaje</t>
  </si>
  <si>
    <t>P89</t>
  </si>
  <si>
    <t>Seguimiento a la notificación obligatoria de los eventos de interés en salud pública por los ERON considerados como UPGD</t>
  </si>
  <si>
    <t xml:space="preserve">Realizar mensualmente videoconferencias a las regionales y a los ERON con el fin de realizar seguimiento a los eventos de interés en salud pública, presentados en los ERON
</t>
  </si>
  <si>
    <t>Coordinadora Grusa</t>
  </si>
  <si>
    <t>Nancy Euscátegui Collazos</t>
  </si>
  <si>
    <t xml:space="preserve">Profesional Especializado </t>
  </si>
  <si>
    <t>Patricia Serrato Jiménez</t>
  </si>
  <si>
    <t>P198</t>
  </si>
  <si>
    <t>Jornadas Cívicas penitenciarias en salud a nivel nacional realizadas</t>
  </si>
  <si>
    <t>Realizar visitas de asistencia técnica a 10 ERON priorizados,  a fin de verificar la implementación de acciones de Promoción y Prevención  y atención de eventos de interés en salud pública</t>
  </si>
  <si>
    <t>P77</t>
  </si>
  <si>
    <t>Informes de seguimiento a la prestación del servicio de salud en los establecimientos de reclusión realizados.</t>
  </si>
  <si>
    <t>Consolidar y elaborar informe de seguimiento a la prestación de los servicios de salud</t>
  </si>
  <si>
    <t>coordinadora grupo Servicios de Salud</t>
  </si>
  <si>
    <t>Jacqueline Quintero Arias</t>
  </si>
  <si>
    <t>Profesional especializado</t>
  </si>
  <si>
    <t>Vivian Gracia</t>
  </si>
  <si>
    <t>Informe técnico de seguimiento a las actividades realizadas por la Subdirección de Atención en Salud.</t>
  </si>
  <si>
    <t xml:space="preserve">Consolidar y Elaborar informe de gestión bimestral de las actividades de la Subdirección de Atención en Salud </t>
  </si>
  <si>
    <t xml:space="preserve">Coordinador grupo de aseguramiento en salud </t>
  </si>
  <si>
    <t>John Jairo Gutiérrez</t>
  </si>
  <si>
    <t>Profesional especializado en salud</t>
  </si>
  <si>
    <t>Yenny Zulima Vásquez</t>
  </si>
  <si>
    <t>P7</t>
  </si>
  <si>
    <t xml:space="preserve">Capacitaciones tendientes a sensibilizar a las Direcciones Regionales sobre el estado actual de las áreas de sanidad para el cumplimiento del Sistema Obligatorio de Garantía de Calidad en Salud en el contexto Penitenciario y Carcelario realizadas. </t>
  </si>
  <si>
    <t>Realizar videoconferencias a las regionales y ERON en temas relacionados con el SOGC penitenciario y carcelario</t>
  </si>
  <si>
    <t>Luz Dary Estupiñan
Paraskevi Guntaras</t>
  </si>
  <si>
    <t>P87</t>
  </si>
  <si>
    <t>ERON capacitados en  prevención del consumo de sustancias psicoactivas (SPA)</t>
  </si>
  <si>
    <t>Realizar capacitación mediante videoconferencia a 10 ERON priorizados en prevención en consumo de sustancias psicoactivas</t>
  </si>
  <si>
    <t>Franky Ortiz</t>
  </si>
  <si>
    <t>P257</t>
  </si>
  <si>
    <t xml:space="preserve">Lineamiento e implementación de acciones de prácticas de salubridad e higiene en la gestión del riesgo de desastres y atención de emergencias en los ERON </t>
  </si>
  <si>
    <t>Tramitar la impresión  de la  cartilla que contiene las acciones de práctica de salubridad e higiene en la gestión del riesgo de desastres y atención de emergencias en los ERON, para hacer entregadas</t>
  </si>
  <si>
    <t>P267</t>
  </si>
  <si>
    <t>Certificar la población privada de la libertad a cargo del INPEC con cobertura en salud</t>
  </si>
  <si>
    <t xml:space="preserve">Propender que la Población Privada de la libertad a cargo del INPEC en detención o prisión domiciliaria cuente con cobertura en salud </t>
  </si>
  <si>
    <t>Profesionales universitarios</t>
  </si>
  <si>
    <t xml:space="preserve"> Edwin Alfonso Conde Díaz 
Ángela Marroquín
Miguel Ángel Gómez
Alexander Urrutia Valdés
José Manuel Moreno
Yenny Zulima Vásquez
  </t>
  </si>
  <si>
    <t>P268</t>
  </si>
  <si>
    <t>Lineamiento para el proceso de seguimiento a la prestación de servicios de salud en los ERON</t>
  </si>
  <si>
    <t>Aprobar por parte de la oficina asesora de planeación del INPEC,  el procedimiento COSAD</t>
  </si>
  <si>
    <t>Luz Dary Estupiñan
Pilar Álvarez</t>
  </si>
  <si>
    <t>Socializar del procedimiento COSAD a los ERON</t>
  </si>
  <si>
    <t xml:space="preserve">Capacitar sobre ejecución de procedimiento COSAD a regionales y ERON </t>
  </si>
  <si>
    <t>Fortalecimiento de las estrategias  de intervención en el consumo de sustancias psicoactivas en la población privada de la libertad</t>
  </si>
  <si>
    <t xml:space="preserve">$172.278.763
</t>
  </si>
  <si>
    <t>Proyecto de inversión: "Fortalecimiento de las estrategias de intervención en el consumo de sustancias psicoactivas en la población privada de la libertad"</t>
  </si>
  <si>
    <t>ERON con actividades de promoción, divulgación y socialización</t>
  </si>
  <si>
    <t>Carmen Bermúdez</t>
  </si>
  <si>
    <t>Formular los estudios previos y estudios de mercado para la ejecución del proyecto de inversión: "Fortalecimiento de las estrategias  de intervención en el consumo de sustancias psicoactivas en la población privada de la libertad", elaborado y presentado a la Subdirección Contractual.</t>
  </si>
  <si>
    <t xml:space="preserve">Realizar dos reuniones para la  supervisión a la ejecución de las actividades contractuales  para el Proyecto de Inversión, una vez contratada
  la (s) entidad (es) ejecutora por parte de la Subdirección Contractual. </t>
  </si>
  <si>
    <t>S8</t>
  </si>
  <si>
    <t>ATENCIÓN PSICOSOCIAL</t>
  </si>
  <si>
    <t>I3</t>
  </si>
  <si>
    <t>Porcentaje de PPL con elementos de dotación de ingreso.</t>
  </si>
  <si>
    <t>P100</t>
  </si>
  <si>
    <t>Informes de seguimiento atención social-eje prestacional.</t>
  </si>
  <si>
    <t>María Inés Guzmán Correa</t>
  </si>
  <si>
    <t>Subdirector Técnico</t>
  </si>
  <si>
    <t>Realizar informe de seguimiento y retroalimentación a las Direcciones Regionales</t>
  </si>
  <si>
    <t xml:space="preserve">Coordinadora grupo de Atención social </t>
  </si>
  <si>
    <t>Myriam Silva Beltrán</t>
  </si>
  <si>
    <t>P101</t>
  </si>
  <si>
    <t>Lineamientos para la atención e intervención sicológica de la población reclusa en los establecimientos de reclusión, diseñados</t>
  </si>
  <si>
    <t>Elaborar y enviar a las Direcciones Regionales los “Lineamientos para la atención e intervención psicológica de la PPL”.</t>
  </si>
  <si>
    <t xml:space="preserve">Profesionales </t>
  </si>
  <si>
    <t xml:space="preserve">Darío León- Heidi Vásquez </t>
  </si>
  <si>
    <t>P102</t>
  </si>
  <si>
    <t xml:space="preserve">Convenio suscritos con  entidades externas, públicas o privadas, locales, regionales, nacionales o internacionales, para la ejecución de los programas y proyectos de atención psicosocial. </t>
  </si>
  <si>
    <t xml:space="preserve">Realizar gestión para la suscripción de convenios a fin de fortalecer los programas de tto penitenciario y atención social. </t>
  </si>
  <si>
    <t>Subdirectora de Atención Psicosocial</t>
  </si>
  <si>
    <t>Profesional Especializado</t>
  </si>
  <si>
    <t>Sandra Lizarazo</t>
  </si>
  <si>
    <t>P103</t>
  </si>
  <si>
    <t xml:space="preserve">Lineamientos que garanticen la libertad de cultos de la población privada de la libertad, diseñados </t>
  </si>
  <si>
    <t>Elaborar y enviar a las Direcciones Regionales los “Lineamientos para la libertad de cultos de la PPL”.</t>
  </si>
  <si>
    <t>P105</t>
  </si>
  <si>
    <t xml:space="preserve">Estrategias que fortalezcan los vínculos entre la población privada de la libertad y su familia definida </t>
  </si>
  <si>
    <t xml:space="preserve"> Definir establecimientos que recibirán equipos para la implementación o fortalecimiento de la estrategia VIVIF. </t>
  </si>
  <si>
    <t xml:space="preserve">Realizar retroalimentación a las Direcciones Regionales sobre visitas virtuales  y la utilización de los equipos dotados </t>
  </si>
  <si>
    <t>P96</t>
  </si>
  <si>
    <t>Programa de promoción de la relación y la vinculación entre los internos, la familia y la sociedad  diseñado e implementado</t>
  </si>
  <si>
    <t>Proyecto de inversión "Cárceles para la Paz"</t>
  </si>
  <si>
    <t>Diseño del curso virtual para funcionarios en el que se trabajan los temas:
1) Mecanismos Alternativos de Solución de Conflictos; 
(2) Cultura Ciudadana y de Paz; 
(3) capacitar en el uso del instrumento que se tiene diseñado para la “identificación y seguimiento de la conflictividad</t>
  </si>
  <si>
    <t>Implementación del curso virtual.</t>
  </si>
  <si>
    <t>Certificación de los participantes que culminaron las actividades y entrega del informe final</t>
  </si>
  <si>
    <t>GRUPO DE APOYO ESPIRITUAL</t>
  </si>
  <si>
    <t>S9</t>
  </si>
  <si>
    <t>DESARROLLO ESPIRITUAL</t>
  </si>
  <si>
    <t>I4</t>
  </si>
  <si>
    <t>Porcentaje de población objetivo beneficiada con programas de desarrollo espiritual</t>
  </si>
  <si>
    <t>P29</t>
  </si>
  <si>
    <t>Establecimientos beneficiados con la campaña de fortalecimiento de la "UNIÓN FAMILIAR"</t>
  </si>
  <si>
    <t>Todos los trimestres</t>
  </si>
  <si>
    <t xml:space="preserve">LOS RECURSOS SON ASIGNADOS AL AREA DE BIENESTAR </t>
  </si>
  <si>
    <t>P. Wilson Castaño Montoya</t>
  </si>
  <si>
    <t>Coordinador</t>
  </si>
  <si>
    <t>Realizar cuatro encuentros de Parejas y/o familiares, dirigido a funcionarios del instituto en Tres Regionales.</t>
  </si>
  <si>
    <t>Tec. Administrativo</t>
  </si>
  <si>
    <t>Pilar González</t>
  </si>
  <si>
    <t xml:space="preserve">Impulsar campaña de la Unión Familiar, orientado al empoderamiento del sentido de vida en los funcionarios a través de material digital. </t>
  </si>
  <si>
    <t>P30</t>
  </si>
  <si>
    <t>Establecimientos con seguimiento realizado a los sacerdotes que desarrollaran la asistencia espiritual a través de contratación</t>
  </si>
  <si>
    <t xml:space="preserve">Realizar seguimiento mensual a 32 Capellanes de  contrato a través de informes de gestión. </t>
  </si>
  <si>
    <t>Dragoneante</t>
  </si>
  <si>
    <t>Nelson Céspedes M</t>
  </si>
  <si>
    <t xml:space="preserve">Realizar encuentros regionales para abordar temas bíblicos, de sanación interior y restructuración de la Pastoral Penitenciaria. </t>
  </si>
  <si>
    <t>P106</t>
  </si>
  <si>
    <t>Programa de asistencia espiritual y religiosa desarrollado con los funcionarios del Instituto y a los internos, velando por el respeto a la libertad de cultos y el cumplimiento de la normativa vigente.</t>
  </si>
  <si>
    <t xml:space="preserve">Realizar seguimiento y acompañamiento sobre las actividades asistencia espiritual y religiosa que se brinda a los internos y funcionarios. </t>
  </si>
  <si>
    <t>Efectuar Brigada de asistencia espiritual en Dos establecimientos del orden nacional, dirigido a la PPL.</t>
  </si>
  <si>
    <t>Realizar reunión con responsables de asistencia espiritual de diferentes grupos religiosos de Bogotá.</t>
  </si>
  <si>
    <t>P76</t>
  </si>
  <si>
    <t>Sacerdotes y coordinadores de la asistencia espiritual, capacitados en el tema de paz y reconciliación</t>
  </si>
  <si>
    <t>Realizar seguimiento a la socialización de las cartillas "Paz y Reconciliación" por parte de los responsables de asistencia espiritual de los ERON.</t>
  </si>
  <si>
    <t>OFICINA ASESORA DE PLANEACIÓN</t>
  </si>
  <si>
    <t>O6</t>
  </si>
  <si>
    <t>S5</t>
  </si>
  <si>
    <t>ASISTENCIA JURIDICA</t>
  </si>
  <si>
    <t>I5</t>
  </si>
  <si>
    <t>Porcentaje de demanda atendida con asistencia jurídica</t>
  </si>
  <si>
    <t>P64</t>
  </si>
  <si>
    <t xml:space="preserve">Seguimiento a la atención jurídica que realiza la Defensoría del Pueblo y Estudiantes del programa de derecho por convenio interinstitucional a los PPL en los ERON. </t>
  </si>
  <si>
    <t>Juan Manuel Riaño Vargas</t>
  </si>
  <si>
    <t>Jefe de Oficina Asesora</t>
  </si>
  <si>
    <t>Consolidar los datos consolidados por las direcciones regionales de sus establecimientos en lo concerniente a la atención jurídica que realiza la defensoría del Pueblo y estudiantes del programa de derecho por convenio interinstitucional</t>
  </si>
  <si>
    <t>Coordinador GRUPE</t>
  </si>
  <si>
    <t xml:space="preserve">Leonel Ríos Soto </t>
  </si>
  <si>
    <t>GRUPO ASUNTOS PENITENCIARIOS</t>
  </si>
  <si>
    <t>P36</t>
  </si>
  <si>
    <t>Establecimientos y Regional Noroeste utilizando el módulo para crear solicitudes de traslado del SISIPEC</t>
  </si>
  <si>
    <t>Luz Adriana Cubillos Soto</t>
  </si>
  <si>
    <t>Coordinador Grupo</t>
  </si>
  <si>
    <t>1.  Concertar  mesa de trabajo con la Oficina de Sistemas de Información para la  elaboración del cronograma de apoyo técnico que permita lograr la implementación del módulo de traslados en SISIPEC Web.</t>
  </si>
  <si>
    <t>Coordinador Grupo de asuntos penitenciarios</t>
  </si>
  <si>
    <t>2. solicitar a la oficina de sistemas de información los ajustes requeridos al módulo de traslados en SISIPEC Web  para el buen funcionamiento del mismo, y realizar verificación.</t>
  </si>
  <si>
    <t>3. Solicitar a la oficina de sistemas de información realizar prueba funcional del módulo de traslados en SISIPEC Web, y aprobarla.</t>
  </si>
  <si>
    <t>4. solicitar a la oficina de sistemas de información la socialización y capacitación del aplicativo a los integrantes del Grupo Asuntos Penitenciarios; establecer y aclarar inquietudes al respecto.</t>
  </si>
  <si>
    <t xml:space="preserve">5. solicitar a la oficina de sistemas de información la socialización y capacitación del aplicativo a la Regional Noroeste y los 5 establecimientos que hacen parte de esta. </t>
  </si>
  <si>
    <t>6.Solicitar a la oficina de sistemas de información la asignación de roles para  el uso del  módulo, y crear las solicitudes de traslado de internos en esta herramienta.</t>
  </si>
  <si>
    <t>7. Realizar seguimiento a las solicitudes de traslado de internos creadas en el módulo SISIPEC Web.</t>
  </si>
  <si>
    <t>P246</t>
  </si>
  <si>
    <t>Requerimientos de  asignación de establecimientos de reclusión donde la población sindicada deba cumplir las medidas de aseguramiento, traslados y remisiones de la población privada de la libertad,  atendidos siguiendo las directrices, criterios y procedimientos de conformidad con la ley</t>
  </si>
  <si>
    <t>1.Recibir, clasificar, asignar y distribuir las diferentes solicitudes de asignación de establecimientos, traslados y/o remisiones.</t>
  </si>
  <si>
    <t>SI</t>
  </si>
  <si>
    <t xml:space="preserve">2.Recibir las solicitudes de asignación  y fijación de establecimiento de la población  privada de la libertad y elaborar los actos administrativos </t>
  </si>
  <si>
    <t>3.Recibir las solicitudes de remisión para diligencias judiciales y/o médicas de la población privada de la libertad, clasificar, comunicar a los establecimientos y entregar para proyección de actos administrativos</t>
  </si>
  <si>
    <t>4.Recibir las solicitudes de remisión para diligencias judiciales y/o médicas de internos de connotación nacional categorizados en alta seguridad nivel uno y los reclusos que son miembros representantes de la ley de Justicia y Paz.</t>
  </si>
  <si>
    <t>5. Buscar antecedentes que permitan dar respuesta a tutelas relacionadas con traslado de internos.</t>
  </si>
  <si>
    <t>6. Recibir, analizar y responder solicitudes de traslado de internos por diferentes motivos.  Clasificar cuales de estas solicitudes deben pasar a ser analizadas por la Junta Asesora de Traslados y realizar la  respectiva  sustanciación para luego proyectar los actos administrativos a que haya lugar.</t>
  </si>
  <si>
    <t>O2</t>
  </si>
  <si>
    <t>Brindar programas pertinentes de tratamiento penitenciario orientados a la PPL que les permita su resocialización para la vida en libertad.</t>
  </si>
  <si>
    <t>TRATAMIENTO PENITENCIARIO</t>
  </si>
  <si>
    <t>I6</t>
  </si>
  <si>
    <t xml:space="preserve">Personas que acceden a programas de tratamiento penitenciario para su resocialización (clasificados fase de tratamiento de mínima y confianza) </t>
  </si>
  <si>
    <t>P109</t>
  </si>
  <si>
    <t xml:space="preserve">Seguimiento y retroalimentación trimestralmente a la clasificación en fase de tratamiento penitenciario de los ERON </t>
  </si>
  <si>
    <t>Realizar informe de seguimiento y retroalimentación a las direcciones regionales</t>
  </si>
  <si>
    <t>Coordinadora Grupo de Tratamiento Penitenciario</t>
  </si>
  <si>
    <t>Luz Adriana Sanabria Casiano</t>
  </si>
  <si>
    <t>Sara Blanco</t>
  </si>
  <si>
    <t>P33</t>
  </si>
  <si>
    <t>Establecimientos de reclusión del orden nacional cubiertos con programas psicosociales de Tratamiento Penitenciario implementado a los internos clasificados en fase de tratamiento</t>
  </si>
  <si>
    <t>$ 275,000,000</t>
  </si>
  <si>
    <t xml:space="preserve">Realizar informe de seguimiento a los ERON implementación programas de tratamiento penitenciario </t>
  </si>
  <si>
    <t>I42</t>
  </si>
  <si>
    <t>Cobertura de población  intramuros vinculada a programas  ocupacionales de trabajo, estudio y enseñanza.</t>
  </si>
  <si>
    <t>P110</t>
  </si>
  <si>
    <t>Seguimiento y retroalimentación trimestral a la asignación a programas  ocupacionales de trabajo, estudio y enseñanza a las Regionales y ERON.</t>
  </si>
  <si>
    <t>Profesional Universitario</t>
  </si>
  <si>
    <t>Gigliola Vargas</t>
  </si>
  <si>
    <t>P98</t>
  </si>
  <si>
    <t>Herramienta de caracterización ocupacional</t>
  </si>
  <si>
    <t xml:space="preserve">Proyecto de inversión </t>
  </si>
  <si>
    <t>1. Diagnóstico del perfil ocupacional de la población privada de la libertad condenada (trabajo, estudio y enseñanza) que incluya las posibilidades ocupacionales al salir en libertad.</t>
  </si>
  <si>
    <t>Sara Blanco
Sandra Lizarazo
Gigliola Vargas
Miguel Ángel Romo</t>
  </si>
  <si>
    <t>2. Diseño de la herramienta  de caracterización de la población privada de la libertad condenada, con los componentes de trabajo, estudio y enseñanza.</t>
  </si>
  <si>
    <t>3. Aplicación y validación de la herramienta de caracterización en ERON seleccionados incluyendo enfoque diferencial.</t>
  </si>
  <si>
    <t>4. Consolidación de los resultados y establecimiento de la herramienta de caracterización ocupacional de la población privada de la libertad (propuesta de mejora)</t>
  </si>
  <si>
    <t>P280</t>
  </si>
  <si>
    <t>Elaborar propuesta del Plan Integral de Programas y Actividades de Resocialización</t>
  </si>
  <si>
    <t>Elaborar documento del Plan Integral de Programas y Actividades de Resocialización que incluya fases y plazos de implementación y ejecución con el objetivo de medir resultados graduales</t>
  </si>
  <si>
    <t>S1</t>
  </si>
  <si>
    <t>EDUCACIÓN, DEPORTE, RECREACIÓN Y CULTURA</t>
  </si>
  <si>
    <t>I7</t>
  </si>
  <si>
    <t>Cobertura en el programa de educación</t>
  </si>
  <si>
    <t>P184</t>
  </si>
  <si>
    <t>Modelo educativo institucional del Instituto Penitenciario y Carcelario actualizado</t>
  </si>
  <si>
    <t xml:space="preserve">Proyecto de inversión: Mejoramiento del Modelo Educativo Institucional </t>
  </si>
  <si>
    <t>Maricela Guevara Montaño</t>
  </si>
  <si>
    <t xml:space="preserve">Subdirectora de Educación </t>
  </si>
  <si>
    <t>Diseño de las unidades didácticas integradas de CLEI II,III, IV, V,VI</t>
  </si>
  <si>
    <t>Ingrid Paola González</t>
  </si>
  <si>
    <t>Profesional Especializado Grado 13</t>
  </si>
  <si>
    <t>Instrumento conceptual y metodológico de formación para agentes educativos</t>
  </si>
  <si>
    <t>P112</t>
  </si>
  <si>
    <t xml:space="preserve">ERON fortalecidos con elementos  para el desarrollo del modelo educativo </t>
  </si>
  <si>
    <t xml:space="preserve">Asignar recursos a los Establecimientos de Reclusión para el desarrollo y fortalecimiento del programa de educación formal para adultos. </t>
  </si>
  <si>
    <t xml:space="preserve">Enrique Castillo </t>
  </si>
  <si>
    <t>Profesional Especializado Grado 16</t>
  </si>
  <si>
    <t xml:space="preserve">Edelmira Sánchez </t>
  </si>
  <si>
    <t xml:space="preserve">Profesional Universitario Grado 9 </t>
  </si>
  <si>
    <t xml:space="preserve">Realizar seguimiento a la ejecución de los recursos asignados a los  ERON </t>
  </si>
  <si>
    <t>Realizar la implementación de aulas virtuales en 5 establecimientos de reclusión</t>
  </si>
  <si>
    <t>P113</t>
  </si>
  <si>
    <t>Aumentar en 5% los cupos en el programa de educación superior, en relación con el año inmediatamente anterior.</t>
  </si>
  <si>
    <t>Coordinar con las direcciones Regionales, las actividades de divulgación y socialización de información sobre Educación superior.</t>
  </si>
  <si>
    <t xml:space="preserve">Víctor Romero </t>
  </si>
  <si>
    <t>Instructor Grado 10</t>
  </si>
  <si>
    <t>Realizar la gestión para la firma de dos convenios para el fortalecimiento del programa de educación superior</t>
  </si>
  <si>
    <t>P32</t>
  </si>
  <si>
    <t>Establecimientos de Reclusión cubiertos con programas  de Educación formal, para el trabajo y desarrollo humano o informal de acuerdo con las necesidades y posibilidades de cada uno.</t>
  </si>
  <si>
    <t>Realizar un encuentro de formación para los servidores públicos vinculados a los procesos educativos de los ERON</t>
  </si>
  <si>
    <t xml:space="preserve">Profesional Universitario Grado 9, Instructor Grado 10,
Profesional Especializado Grado 13
 Auxiliar administrativo Grado 11 </t>
  </si>
  <si>
    <t xml:space="preserve">Edelmira Sánchez, Víctor Romero,
Amira Sierra
  Leydig Saldaña </t>
  </si>
  <si>
    <t xml:space="preserve">Edelmira Sánchez, Víctor Romero,
Amira Sierra
  Leydy Saldaña </t>
  </si>
  <si>
    <t xml:space="preserve">Llevar a cabo la actualización de los planes ocupacionales  en el componente de educación formal de los establecimientos de reclusión, de acuerdo con necesidad </t>
  </si>
  <si>
    <t xml:space="preserve">Asignar recursos solicitados por los establecimientos para el desarrollo de cursos  para el trabajo y el desarrollo humano y seguimiento a la ejecución de los recursos asignados </t>
  </si>
  <si>
    <t xml:space="preserve">Llevar a cabo un piloto en dos establecimientos de reclusión para la revisión y ajuste de los lineamientos propuestos para educación informal </t>
  </si>
  <si>
    <t xml:space="preserve">Realizar un piloto con el fin de fortalecer el proceso de preparación de las PPL  para la presentación de los exámenes de estado Validación del bachillerato académico  y SABER 11 </t>
  </si>
  <si>
    <t>P115</t>
  </si>
  <si>
    <t>Pruebas de estado realizadas (SABER 11, VALIDACION GENERAL Y SABER PRO)</t>
  </si>
  <si>
    <t xml:space="preserve">Elaboración y celebración del contrato. </t>
  </si>
  <si>
    <t xml:space="preserve">Claudia Vergara </t>
  </si>
  <si>
    <t>Profesional Especializado Grado 14</t>
  </si>
  <si>
    <t xml:space="preserve">Shirley Bohórquez </t>
  </si>
  <si>
    <t>auxiliar administrativo Grado 12</t>
  </si>
  <si>
    <t>Realizar dos informes de seguimiento de las pruebas presentadas</t>
  </si>
  <si>
    <t>P116</t>
  </si>
  <si>
    <t>Convenios para el fortalecimiento de los programas de educación con diferentes entidades gestionados</t>
  </si>
  <si>
    <t>Suscribir por lo menos un convenio para el fortalecimiento de los programas de educación.</t>
  </si>
  <si>
    <t>Porcentaje de ERON con programas de deporte, recreación y cultura planeados en SISIPEC implementados.</t>
  </si>
  <si>
    <t>P31</t>
  </si>
  <si>
    <t xml:space="preserve">ERON dotados con elementos para recreación deportiva y cultural </t>
  </si>
  <si>
    <t xml:space="preserve">Asignar recursos para la adquisición de elementos para el fortalecimiento de los programas de cultura deporte y recreación y hacer seguimiento a su ejecución a través de las direcciones regionales </t>
  </si>
  <si>
    <t xml:space="preserve">Febe Lucia Ruiz Tirado </t>
  </si>
  <si>
    <t>Profesional Especializado grado 18</t>
  </si>
  <si>
    <t xml:space="preserve">Yehimy Niño </t>
  </si>
  <si>
    <t>auxiliar administrativo Grado 18</t>
  </si>
  <si>
    <t xml:space="preserve">Llevar a cabo un piloto en tres establecimientos de reclusión para la revisión y ajuste de la metodología propuesta para la formulación de los programas de deporte y recreación de los ERON </t>
  </si>
  <si>
    <t xml:space="preserve">Realizar el Programa Libertad Bajo Palabra en alianza con el Ministerio de Cultura </t>
  </si>
  <si>
    <t xml:space="preserve">Erika Buitrago </t>
  </si>
  <si>
    <t>auxiliar administrativo Grado 11</t>
  </si>
  <si>
    <t xml:space="preserve">Realizar el piloto del proyecto de laboratorios de creación artística </t>
  </si>
  <si>
    <t xml:space="preserve">Juliana Sierra </t>
  </si>
  <si>
    <t xml:space="preserve">Técnico administrativo </t>
  </si>
  <si>
    <t xml:space="preserve">Llevar a cabo la retroalimentación y seguimiento a la planeación de los programas de cultura, deporte y recreación realizado por los ERON, a través de las Direcciones Regionales </t>
  </si>
  <si>
    <t>I8</t>
  </si>
  <si>
    <t>P199</t>
  </si>
  <si>
    <t>ERON con Bibliotecas en funcionamiento (espacio físico, mobiliario, equipo de computo con software, material bibliográfico actualizado y personal capacitado)</t>
  </si>
  <si>
    <t xml:space="preserve">Implementar por lo menos un curso virtual para bibliotecarios con el apoyo de la Escuela Nacional Penitenciaria </t>
  </si>
  <si>
    <t xml:space="preserve">Llevar a cabo el proceso para el reconocimiento de las mejores bibliotecas carcelarias y penitenciarias </t>
  </si>
  <si>
    <t xml:space="preserve">Adquirir elementos para dotación para las bibliotecas priorizadas para la vigencia </t>
  </si>
  <si>
    <t>S2</t>
  </si>
  <si>
    <t>LABORAL Y PRODUCTIVO</t>
  </si>
  <si>
    <t>I9</t>
  </si>
  <si>
    <t>Porcentaje de Población privada de la libertad que redime pena por trabajo.</t>
  </si>
  <si>
    <t>P8</t>
  </si>
  <si>
    <t xml:space="preserve">Actividades Productivas  actualmente en funcionamiento bajo la modalidad de administración directa que involucren procesamiento y trasformación de alimentos intervenidos, con el fin de mejorar las condiciones higiénico-sanitarias en los procesos de producción, manipulación, almacenamiento y distribución. </t>
  </si>
  <si>
    <t>Mayor Johanna Andrea Montoya Cifuentes</t>
  </si>
  <si>
    <t xml:space="preserve">Determinar por lo menos 40 actividades productivas de procesamiento y transformación de alimentos a intervenir durante la vigencia de 2018. </t>
  </si>
  <si>
    <t>COORDINADOR GRUPO ACTIVIDADES PRODUCTIVAS</t>
  </si>
  <si>
    <t>JOSÉ RAÚL MONTERO ACERO</t>
  </si>
  <si>
    <t>PROFESIONAL ESPECIALIZADO</t>
  </si>
  <si>
    <t>HÉCTOR FABIO VALENCIA CASTAÑEDA</t>
  </si>
  <si>
    <t>Elaborar y remitir pautas a Direcciones Regionales y Centros de Reclusión, para la realización de un diagnóstico de las condiciones higiénico-sanitarias de las actividades productivas seleccionadas a intervenir y sus correspondientes planes de necesidades.</t>
  </si>
  <si>
    <t>Realizar diagnósticos de las condiciones higiénico-sanitarias de las actividades productivas seleccionadas, por parte de las Direcciones Regionales y/o los Centros de Reclusión</t>
  </si>
  <si>
    <t>Sandra Marcela Trujillo González</t>
  </si>
  <si>
    <t xml:space="preserve">Profesional Universitario </t>
  </si>
  <si>
    <t>Judith Solano</t>
  </si>
  <si>
    <t xml:space="preserve">Evaluar la documentación soporte allegada de cada una de las actividades productivas a intervenir en cuanto a obras y adecuaciones menores, maquinaria y equipo, muebles, enseres y herramientas, insumos (materia prima), intangibles y otras inversiones. </t>
  </si>
  <si>
    <t xml:space="preserve">Realizar juntas de aprobación de necesidades para asignación de recursos y proyectar los respectivos actos administrativos y los lineamientos de ejecución correspondientes. </t>
  </si>
  <si>
    <t xml:space="preserve">Realizar seguimiento a la ejecución de recursos asignados a los Establecimientos de Reclusión, verificando el estricto cumplimiento de los lineamientos impartidos. </t>
  </si>
  <si>
    <t>P120</t>
  </si>
  <si>
    <t>Uniforme de vestir para las internas condenadas fabricados y distribuidos</t>
  </si>
  <si>
    <t>Realizar los estudios previos para el proceso de contratación para la adquisición de materia prima necesaria para la producción de uniformes para las internas condenadas.</t>
  </si>
  <si>
    <t>P121</t>
  </si>
  <si>
    <t>Planes ocupacionales del área laboral revisados y analizados en los 137 ERON</t>
  </si>
  <si>
    <t>Determinar los 35 Establecimientos de Reclusión a los cuales se evaluará el plan ocupacional para su actualización y optimización y elaborar cronograma de seguimiento progresivo a los mismos</t>
  </si>
  <si>
    <t>Solicitar por escrito el suministro  de registros de calidad necesarios a los establecimientos de Reclusión por intermedio de las Direcciones Regionales para la actualización y optimización de los planes ocupacionales.</t>
  </si>
  <si>
    <t xml:space="preserve">Evaluar la documentación soporte allegada por intermedio de las direcciones Regionales en cuanto a modificaciones tanto en ampliación o disminución de cupos como en la creación, modificación o terminación de las actividades laborales </t>
  </si>
  <si>
    <t>Realizar modificaciones aprobadas por la JETEE en el aplicativo SISIPEC, retroalimentando a los establecimientos de Reclusión por intermedio de las direcciones Regionales.</t>
  </si>
  <si>
    <t>P122</t>
  </si>
  <si>
    <t>ERON que solicitan fortalecimiento en mantenimiento, reposición, compra de maquinaria y áreas locativas apoyados</t>
  </si>
  <si>
    <t>Realizar comunicados a las Regionales informando los criterios de solicitud de recursos para los establecimientos.</t>
  </si>
  <si>
    <t>Recibir y analizar solicitudes de los Establecimientos para la primera junta de asignación</t>
  </si>
  <si>
    <t xml:space="preserve">Realizar la primer junta de aprobación de necesidades para asignación de recursos y proyectar el respectivo acto administrativo y los lineamientos de ejecución correspondientes. </t>
  </si>
  <si>
    <t>Recibir y analizar solicitudes de los Establecimientos para la segunda junta de asignación</t>
  </si>
  <si>
    <t xml:space="preserve">Realizar segunda junta de aprobación de necesidades para asignación de recursos y proyectar el respectivo acto administrativo y los lineamientos de ejecución correspondientes. </t>
  </si>
  <si>
    <t>Realizar seguimiento a la ejecución presupuestal de recursos asignados a los Establecimientos de Reclusión.</t>
  </si>
  <si>
    <t>P123</t>
  </si>
  <si>
    <t xml:space="preserve">Implementación y /o mejoramiento de los puntos de venta identificados con la marca institucional Libera Colombia ®. </t>
  </si>
  <si>
    <t>Asignar presupuesto de acuerdo a los requerimientos efectuados por los Establecimientos de Reclusión y las Direcciones Regionales.</t>
  </si>
  <si>
    <t xml:space="preserve">Coordinadora Grupo Gestión Comercial </t>
  </si>
  <si>
    <t>Maryori Quiñones Núñez</t>
  </si>
  <si>
    <t>Integrantes Grupo Gestión Comercial</t>
  </si>
  <si>
    <t>P124</t>
  </si>
  <si>
    <t xml:space="preserve">Instituto participando en (2) ferias de exposición  regional, propendiendo por la comercialización de bienes y servicios elaborados por la población de internos.  </t>
  </si>
  <si>
    <t xml:space="preserve">Impartir directrices y efectuar seguimiento a las (6) Direcciones Regionales para que cada una gestione su participación en  (2) ferias de exposición a nivel regional con la vinculación de los Establecimientos adscritos a su jurisdicción. </t>
  </si>
  <si>
    <t>P125</t>
  </si>
  <si>
    <t xml:space="preserve">Instituto participando en (2) ferias de carácter nacional,  donde se incluya la vinculación de las (6) regionales y eron del país. </t>
  </si>
  <si>
    <t>Definir  la participación del INPEC en (2) ferias de reconocimiento nacional, efectuando el proceso de contractual al que haya lugar, programación logística y presentación de informes ejecutivos sobre  las ventas y contactos empresariales establecidos.</t>
  </si>
  <si>
    <t>Mayoría Quiñones Núñez</t>
  </si>
  <si>
    <t>P264</t>
  </si>
  <si>
    <t>Realizar seguimiento al Programa de Autoabastecimiento</t>
  </si>
  <si>
    <t>Solicitar a los establecimientos la programación de producción de acuerdo con las cantidades asignadas para cada establecimiento productor avalada por la correspondiente Regional</t>
  </si>
  <si>
    <t>Realizar seguimiento a la producción de uniformes de acuerdo con la programación enviada por los establecimientos productores avalada por las correspondientes regionales</t>
  </si>
  <si>
    <t>Solicitar la actualización del inventario de maquinaria, herramientas e insumos correspondientes al Programa de Autoabastecimiento emitidos por las Direcciones Regionales.</t>
  </si>
  <si>
    <t>Actualizar el inventario de maquinaria, herramientas e insumos del Programa de Autoabastecimiento remitidos por las Direcciones Regionales.</t>
  </si>
  <si>
    <t>P279</t>
  </si>
  <si>
    <t>Seguimiento a  los puntos de venta Libera COLOMBIA ® del orden nacional.</t>
  </si>
  <si>
    <t xml:space="preserve">Realizar  visitas de seguimiento a (7) puntos de venta Libera COLOMBIA del orden nacional. </t>
  </si>
  <si>
    <t>S3</t>
  </si>
  <si>
    <t>PAZ Y RESOCIALIZACIÓN</t>
  </si>
  <si>
    <t>I10</t>
  </si>
  <si>
    <t>Porcentaje de población beneficiada con los programas de tratamiento especial  para internos de justicia y paz (Ley 975 del 2005).</t>
  </si>
  <si>
    <t>P4</t>
  </si>
  <si>
    <t xml:space="preserve">ERON  de Justicia y Paz (nombrados como Justicia y Paz mediante  resolución)  fortalecidos con la implementación del  Modelo de Atención e Intervención Integral para los Internos de Justicia y Paz – MAIJUP. </t>
  </si>
  <si>
    <t xml:space="preserve">Hacer seguimiento a la implementación del programa resocializador en establecimientos de justicia y paz </t>
  </si>
  <si>
    <t xml:space="preserve">Concepción Bernal </t>
  </si>
  <si>
    <t>Número de centros de referenciación puestos en funcionamiento</t>
  </si>
  <si>
    <t>P188</t>
  </si>
  <si>
    <t xml:space="preserve">Presentación de diagnóstico para determinar propuesta ocupacional  que incluya posibilidades productivas  para pos penados </t>
  </si>
  <si>
    <t>Mayor Johanna Andrea Montoya Cifuentes
María Inés Guzmán Correa</t>
  </si>
  <si>
    <t xml:space="preserve"> Solicitar información correspondiente a cobertura, beneficiarios, centros de referenciación activos y plan de necesidades del Servicio Pos penitenciario a nivel nacional.</t>
  </si>
  <si>
    <t>Coordinadora Grupo Gestión Comercial 
Coordinadora Grupo de Tratamiento Penitenciario</t>
  </si>
  <si>
    <t>Mayoría Quiñones Núñez
Luz Adriana Sanabria Casiano</t>
  </si>
  <si>
    <t xml:space="preserve">Elaborar diagnostico sobre la situación actual del Servicio Pos penitenciario a nivel nacional, que permita elaborar propuesta  ocupacional que incluya posibilidades productivas  para pos penados </t>
  </si>
  <si>
    <t xml:space="preserve">Fortalecer centros de referenciación del orden nacional </t>
  </si>
  <si>
    <t xml:space="preserve">Presentar propuesta  ocupacional que incluya posibilidades productivas para pos penados </t>
  </si>
  <si>
    <t>DIRECCIÓN DE CUSTODIA Y VIGILANCIA</t>
  </si>
  <si>
    <t xml:space="preserve">SUBDIRECCIÓN DE SEGURIDAD Y VIGILANCIA </t>
  </si>
  <si>
    <t>O3</t>
  </si>
  <si>
    <t>Generar condiciones permanentes de seguridad en los ERON.</t>
  </si>
  <si>
    <t>S20</t>
  </si>
  <si>
    <t xml:space="preserve">SEGURIDAD Y VIGILANCIA </t>
  </si>
  <si>
    <t>I13</t>
  </si>
  <si>
    <t>Porcentaje de novedades que alteran el orden Interno y Externo de los ERON</t>
  </si>
  <si>
    <t>P127</t>
  </si>
  <si>
    <t>Operativos de registro y control en los ERON realizados</t>
  </si>
  <si>
    <t>Coronel Hugo Javier Velásquez Pulido</t>
  </si>
  <si>
    <t>Director Técnico</t>
  </si>
  <si>
    <t xml:space="preserve">Consolidar mensualmente la información de los operativos realizados por los ERON </t>
  </si>
  <si>
    <t>No</t>
  </si>
  <si>
    <t>Teniente</t>
  </si>
  <si>
    <t>Alexander Ballesteros Sanabria</t>
  </si>
  <si>
    <t>Luis Alberto Gaona Vásquez</t>
  </si>
  <si>
    <t>Realizar análisis trimestrales de los informes de seguridad consolidados e impartir instrucciones a las Direcciones Regionales y a los ERON</t>
  </si>
  <si>
    <t>Teniente Coronel</t>
  </si>
  <si>
    <t>Manuel Armando Quintero Medina</t>
  </si>
  <si>
    <t>Carlos Melo Bonilla</t>
  </si>
  <si>
    <t>P128</t>
  </si>
  <si>
    <t>Hechos punibles judicializados en los ERON.</t>
  </si>
  <si>
    <t>Teniente Coronel Manuel Armando Quintero Medina</t>
  </si>
  <si>
    <t xml:space="preserve">Presentar a la Oficina Asesora de Planeación la Guía del Servidor de Policía Judicial y la Guía de primer Respondiente para revisión y aprobación </t>
  </si>
  <si>
    <t>Si</t>
  </si>
  <si>
    <t>Milton Díaz Calvo</t>
  </si>
  <si>
    <t>I12</t>
  </si>
  <si>
    <t>Porcentaje de ERON clasificados según la ley 1709 de 2014</t>
  </si>
  <si>
    <t>P189</t>
  </si>
  <si>
    <t xml:space="preserve">ERON clasificados en atención a los lineamientos diseñados e implementados de acuerdo con Ley 1709 de 2014. </t>
  </si>
  <si>
    <t>Trimestral</t>
  </si>
  <si>
    <t>Realizar la clasificación de 12 ERON de acuerdo a los lineamientos diseñados e implementados.</t>
  </si>
  <si>
    <t>P273</t>
  </si>
  <si>
    <t>Base de datos SISIPEC actualizada en cuanto a las PPL con beneficio de vigilancia electrónica, detención y prisión domiciliaria</t>
  </si>
  <si>
    <t>Mayor JORGE GAMA DOZA</t>
  </si>
  <si>
    <t>Director CERVI</t>
  </si>
  <si>
    <t>Impartir instrucciones a los ERON en cuanto a la actualización de la  situación jurídica en la base de datos de las PPL con beneficio de vigilancia electrónica  en los campos de: estado, delito, autoridad y permisos de 72.</t>
  </si>
  <si>
    <t>Mayor</t>
  </si>
  <si>
    <t>Jorge Gama Daza</t>
  </si>
  <si>
    <t>Oscar Chavarro Montaño</t>
  </si>
  <si>
    <t>Identificar inconsistencias de SISIPEC en relación con la base de datos de la nueva tecnología de las PPL con prisión y detención domiciliaria</t>
  </si>
  <si>
    <t>Solicitar a los ERON modificar las  inconsistencias en el  SISIPEC en relación a las PPL con prisión y detención domiciliaria</t>
  </si>
  <si>
    <t>P274</t>
  </si>
  <si>
    <t>Mesas de trabajo interinstitucionales con el Concejo Superior de la Judicatura y los Jueces de Ejecución de Penas y Medidas de Seguridad de Bogotá</t>
  </si>
  <si>
    <t>Socializar la nueva tecnología implementada por el INPEC para las PPL con vigilancia electrónica.</t>
  </si>
  <si>
    <t>P262</t>
  </si>
  <si>
    <t xml:space="preserve">Funcionarios del CCV seleccionados para realizar cursos Técnico Laboral por Competencias en Manejo y Adiestramiento Canino </t>
  </si>
  <si>
    <t>Realizar la convocatoria, seleccionar y capacitar el personal admitido</t>
  </si>
  <si>
    <t>Diego Devia Molano</t>
  </si>
  <si>
    <t>Elizabeth Mina Bonilla</t>
  </si>
  <si>
    <t>P275</t>
  </si>
  <si>
    <t xml:space="preserve">Funcionarios del CCV pertenecientes a Servicios Caninos seleccionados para realizar cursos  y otras especialidades  </t>
  </si>
  <si>
    <t>Convocar, seleccionar y capacitar el personal admitido al Curso de Instructores Caninos</t>
  </si>
  <si>
    <t>Realizar reentrenamiento en la Regional  Occidente</t>
  </si>
  <si>
    <t>Realizar reentrenamiento en la Regional Noroeste</t>
  </si>
  <si>
    <t>Ejecutar el rubro asignado para el mantenimiento y la compra de semovientes, material veterinario y otros</t>
  </si>
  <si>
    <t>SUBDIRECCIÓN CUERPO DE CUSTODIA</t>
  </si>
  <si>
    <t>I14</t>
  </si>
  <si>
    <t>Número de personal del Cuerpo de Custodia y Vigilancia que apoyan los procesos administrativos en cumplimiento a la misión institucional en los ERON</t>
  </si>
  <si>
    <t>P276</t>
  </si>
  <si>
    <t>Base de Datos  Auxiliares Bachilleres a Nivel Nacional</t>
  </si>
  <si>
    <t>Mayor Magnolia Angulo Acevedo</t>
  </si>
  <si>
    <t>Reiterar a al Oficina de Sistemas de Información el desarrollo de la base de datos de Auxiliares Bachilleres</t>
  </si>
  <si>
    <t>Capitán</t>
  </si>
  <si>
    <t>Wilson Suarez Daza</t>
  </si>
  <si>
    <t>Inspectores</t>
  </si>
  <si>
    <t>David Santiago Sierra
Néstor Acosta Peña</t>
  </si>
  <si>
    <t>Emitir instrucciones acerca del manejo y de la información ingresada en la base de datos</t>
  </si>
  <si>
    <t>Implementar la base de datos de Auxiliares bachilleres a nivel nacional</t>
  </si>
  <si>
    <t>S19</t>
  </si>
  <si>
    <t>CUERPO DE CUSTODIA</t>
  </si>
  <si>
    <t>P130</t>
  </si>
  <si>
    <t>Encuentro de Comandantes  operativos de los Centros de Instrucción  realizado</t>
  </si>
  <si>
    <t>Planear encuentro y definir cronograma de actividades</t>
  </si>
  <si>
    <t>Elaborar Autos Comisorios del personal participante</t>
  </si>
  <si>
    <t>Realizar el encuentro de Comandantes Operativos de Centros de Instrucción y participar  en las actividades propuestas</t>
  </si>
  <si>
    <t>Elaborar informe de cumplimiento de objetivos</t>
  </si>
  <si>
    <t>P133</t>
  </si>
  <si>
    <t>Requerimiento de  selección de dragoneantes, suboficiales y oficiales del cuerpo de custodia tramitado</t>
  </si>
  <si>
    <t>Presentar al comité Central de Incentivos la información relacionada con: experiencia (antigüedad), estímulos y condecoraciones otorgadas al personal del CCV, los cuales son requisitos para asensos.</t>
  </si>
  <si>
    <t>Gabriel Urrea Espejo</t>
  </si>
  <si>
    <t>William Carvajal Parra
Karen Fuentes Toloza</t>
  </si>
  <si>
    <t>Proyectar destinación del personal de dragoneantes y proyectar la dependencia donde se requiere el ejercicio del empleo de distinguidos, suboficiales y oficiales del cuerpo de custodia.</t>
  </si>
  <si>
    <t>P134</t>
  </si>
  <si>
    <t xml:space="preserve">Número de ERON con el personal del CCV proporcional a la cantidad de internos </t>
  </si>
  <si>
    <t>Recepcionar y radicar las solicitudes de traslado de los funcionarios del CCV.</t>
  </si>
  <si>
    <t>Elaborar trimestralmente parte numérico del CCV, donde se especifique la relación Interno/Guardia en cada uno de los Establecimientos de Reclusión del Orden Nacional.</t>
  </si>
  <si>
    <t>Participar en el comité de traslados ordinario y extraordinario,  para sugerir y recomendar la viabilidad de los traslados por solicitud propia y por necesidades del servicio, con el fin de  mantener un  equilibrio en la distribución y reubicación de  la planta del personal del CCV.</t>
  </si>
  <si>
    <t>Mayor de Prisiones</t>
  </si>
  <si>
    <t>Magnolia Angulo Acevedo</t>
  </si>
  <si>
    <t>Presentar un informe a la Dirección de Custodia y Vigilancia donde se evidencie el cumplimiento de incluir 3  ERON que no cumpliera con la proporción de Relación Interno/guardia de 1/3 a 1/10.</t>
  </si>
  <si>
    <t>DIRECCIÓN ESCUELA DE FORMACIÓN</t>
  </si>
  <si>
    <t>O4</t>
  </si>
  <si>
    <t>Gestionar los programas académicos de acuerdo con los lineamientos establecidos en la legislación vigente con el fin de producir una oferta educativa pertinente y de calidad.</t>
  </si>
  <si>
    <t>S26</t>
  </si>
  <si>
    <t>FORMACIÓN Y CAPACITACIÓN PENITENCIARIA</t>
  </si>
  <si>
    <t>I41</t>
  </si>
  <si>
    <t>Porcentaje de beneficiarios de programas de formación y capacitación penitenciaria</t>
  </si>
  <si>
    <t>Plan Institucional de Capacitación elaborado, aprobado, ejecutado y evaluado</t>
  </si>
  <si>
    <t>Plan Institucional de Capacitación</t>
  </si>
  <si>
    <t>Milton César Prado Ramírez</t>
  </si>
  <si>
    <t>Subdirector Académico</t>
  </si>
  <si>
    <t xml:space="preserve">Elaborar y aprobar el Plan Institucional de Capacitación. </t>
  </si>
  <si>
    <t>Coordinador Grupo Educación Continuada</t>
  </si>
  <si>
    <t xml:space="preserve">DG. Diana Carolina Tarazona </t>
  </si>
  <si>
    <t>Incorporar en los ejes temáticos del PIC: integración cultural, relevancia internacional, buen gobierno, derechos humanos, contratación publica, gestión documental, gestión financiera, gobierno en línea, tics, innovación, participación ciudadana, servicio al ciudadano, sostenibilidad ambiental</t>
  </si>
  <si>
    <t>Socializar el Plan Institucional de Capacitación PIC</t>
  </si>
  <si>
    <t>Ejecutar el Plan Institucional de Capacitación PIC</t>
  </si>
  <si>
    <t>Evaluar el Plan Institucional de Capacitación PIC</t>
  </si>
  <si>
    <t>I39</t>
  </si>
  <si>
    <t>Número de programas de profundización técnica con aprobación del Consejo Académico de la EPN.</t>
  </si>
  <si>
    <t>Programas de profundización técnica aprobados por el Consejo Directivo de la EPN.</t>
  </si>
  <si>
    <t xml:space="preserve">Estructurar los Programas de Profundización Técnica acorde a los parámetros establecidos. </t>
  </si>
  <si>
    <t>Coordinador Grupo Formación</t>
  </si>
  <si>
    <t>CT. Carlos Peñaloza</t>
  </si>
  <si>
    <t xml:space="preserve">Validar los Programas de Profundización Técnica por parte del Comité Curricular. </t>
  </si>
  <si>
    <t>Aprobar los Programas de Profundización Técnica por parte del Consejo Académico.</t>
  </si>
  <si>
    <t>Aprobar los Programas de Profundización Técnica por parte del Consejo Directivo.</t>
  </si>
  <si>
    <t>Aspirantes al Cuerpo de Custodia y Vigilancia formados para desempeñar el cargo de dragoneante.</t>
  </si>
  <si>
    <t>Diseñar los cursos de Formación y Complementación</t>
  </si>
  <si>
    <t>Ejecutar los cursos de Formación y Complementación</t>
  </si>
  <si>
    <t>Evaluar los cursos de Formación y Complementación</t>
  </si>
  <si>
    <t>Bachilleres con instrucción para prestar el servicio militar en el INPEC</t>
  </si>
  <si>
    <t xml:space="preserve">Diseñar el curso de Instrucción Básica </t>
  </si>
  <si>
    <t xml:space="preserve">Ejecutar los cursos de Instrucción Básica </t>
  </si>
  <si>
    <t>Verificar el cumplimiento de la programación académica en las Escuelas Regional (Centros de Instrucción)</t>
  </si>
  <si>
    <t xml:space="preserve">Evaluar los cursos de Instrucción Básica </t>
  </si>
  <si>
    <t>Funcionarios del INPEC capacitados a través de la Red de Apoyo</t>
  </si>
  <si>
    <t xml:space="preserve">Elaborar los lineamientos para las Direcciones Regionales y de ERON </t>
  </si>
  <si>
    <t>Socializar los lineamientos para las Direcciones Regionales y de ERON</t>
  </si>
  <si>
    <t>Realizar seguimiento mensual a la ejecución de programas de capacitación gestionados  por los ERON, las Direcciones Regionales y dependencias de la Sede Central, con entidades vinculadas a la Red de Apoyo.</t>
  </si>
  <si>
    <t>Funcionarios del INPEC capacitados a través de los programas de  educación informal contratados por la EPN.</t>
  </si>
  <si>
    <t>Desarrollar el proceso precontractual</t>
  </si>
  <si>
    <t>Convocar e inscribir los funcionarios interesados</t>
  </si>
  <si>
    <t>Ejecutar los programas de capacitación</t>
  </si>
  <si>
    <t>Evaluar los programas de capacitación</t>
  </si>
  <si>
    <t>Funcionarios del INPEC capacitados mediante cursos virtuales diseñados y desarrollados por la EPN</t>
  </si>
  <si>
    <t>Diseñar los cursos virtuales de educación informal</t>
  </si>
  <si>
    <t>Coordinador Grupo Educación Virtual</t>
  </si>
  <si>
    <t>I.J. Oscar Bolívar</t>
  </si>
  <si>
    <t>Vincular los cursos virtuales de educación informal con los objetivos de las diferentes dependencias del INPEC</t>
  </si>
  <si>
    <t>Ejecutar los cursos virtuales de educación informal</t>
  </si>
  <si>
    <t>Evaluar los cursos virtuales de educación informal</t>
  </si>
  <si>
    <t>Integrantes del Cuerpo de Custodia y Vigilancia formados en los diferentes campos de la seguridad penitenciaria.</t>
  </si>
  <si>
    <t>Diseñar los cursos de especialización</t>
  </si>
  <si>
    <t>Ejecutar los cursos de especialización</t>
  </si>
  <si>
    <t>Evaluar los cursos de especialización</t>
  </si>
  <si>
    <t>Profesionales formados para desempeñar los cargos de Director y Subdirector de ERON.</t>
  </si>
  <si>
    <t>Diseñar el curso de Administración Penitenciaria</t>
  </si>
  <si>
    <t>Ejecutar los cursos de Administración Penitenciaria</t>
  </si>
  <si>
    <t>Evaluar los cursos de Administración Penitenciaria</t>
  </si>
  <si>
    <t>Funcionarios con formación en Derechos Humanos</t>
  </si>
  <si>
    <t>Diseñar el curso de formación en derechos humanos</t>
  </si>
  <si>
    <t>Desarrollar siete (7) talleres de Derechos Humanos en Uso de la Fuerza y Manejo de las Armas de Fuego, aplicado al Sistema Penitenciario</t>
  </si>
  <si>
    <t>Desarrollar el curso virtual de autoformación en Derechos Humanos y Derecho Internacional Humanitario.</t>
  </si>
  <si>
    <t>REENTRENAMIENTO</t>
  </si>
  <si>
    <t>I18</t>
  </si>
  <si>
    <t>Porcentaje de personal objetivo del Cuerpo de Custodia y Vigilancia con reentrenamiento</t>
  </si>
  <si>
    <t>Personal del Cuerpo de Custodia y Vigilancia, Fuerzas Armadas y de Policía, actualizados y reentrenados en los campos de seguridad penitenciaria.</t>
  </si>
  <si>
    <t>Diseñar el programa de Reentrenamiento</t>
  </si>
  <si>
    <t>Ejecutar el programa de Reentrenamiento</t>
  </si>
  <si>
    <t>Establecimientos de reclusión con programas de reentrenamiento al Cuerpo de custodia y vigilancia</t>
  </si>
  <si>
    <t xml:space="preserve">Programar de acuerdo a las necesidades, los ERON que recibirán programas de reentrenamiento </t>
  </si>
  <si>
    <t>Ejecutar los programas de reentrenamiento al personal del CCV en los ERON programados</t>
  </si>
  <si>
    <t>SUBDIRECCIÓN DE TALENTO HUMANO</t>
  </si>
  <si>
    <t>O5</t>
  </si>
  <si>
    <t xml:space="preserve">Garantizar la gestión del Talento Humano, para que los servidores penitenciarios desarrollen de manera competente y comprometida la Nacionalidad de la Institucional.     </t>
  </si>
  <si>
    <t>S25</t>
  </si>
  <si>
    <t>ADMINISTRACIÓN DEL PERSONAL</t>
  </si>
  <si>
    <t>I20</t>
  </si>
  <si>
    <t>Porcentaje de funcionarios objeto de evaluación de desempeño con resultados en rango sobresaliente</t>
  </si>
  <si>
    <t>4.5</t>
  </si>
  <si>
    <t>porcentaje</t>
  </si>
  <si>
    <t>P61</t>
  </si>
  <si>
    <t>Plan de  comunicaciones  del sistema  tipo de evaluación del desempeño laboral en el  INPEC monitoreado.</t>
  </si>
  <si>
    <t>4to trimestre</t>
  </si>
  <si>
    <t>MIPG</t>
  </si>
  <si>
    <t>Luz Miriam Tierradentro</t>
  </si>
  <si>
    <t>Subdirectora de Talento Humano</t>
  </si>
  <si>
    <t>Realizar 12 capacitaciones en EDL a las diferentes dependencias y funcionarios de carrera administrativa y periodo de prueba</t>
  </si>
  <si>
    <t>Coordinadora Grupo Prospectiva del Talento Humano</t>
  </si>
  <si>
    <t>Angélica Rodríguez Barreto</t>
  </si>
  <si>
    <t>Susana López</t>
  </si>
  <si>
    <t>Diseño de guía para EDL</t>
  </si>
  <si>
    <t>Requerir semestralmente informes de los planes de mejoramiento a los evaluadores por dependencias de la Sede Central y Regionales</t>
  </si>
  <si>
    <t>Realizar cuatro seguimientos a las Regionales frente a la actualización del SIGEP</t>
  </si>
  <si>
    <t>Coordinadora Grupo Administración del Talento Humano</t>
  </si>
  <si>
    <t>Rosmira Candanoza</t>
  </si>
  <si>
    <t>Adolfo Cancino</t>
  </si>
  <si>
    <t>Socializar trimestralmente  por medio de comunicados la obligación que tienen los funcionarios de registrar los movimientos de ingresos y patrimonio</t>
  </si>
  <si>
    <t>ADMINISTRACIÓNDEL PERSONAL</t>
  </si>
  <si>
    <t>P144</t>
  </si>
  <si>
    <t>Modelo de Gestión de Talento Humano diseñado e implementado</t>
  </si>
  <si>
    <t xml:space="preserve">Realizar análisis de puestos de trabajo para identificación de perfiles </t>
  </si>
  <si>
    <t>Ruth Tobar</t>
  </si>
  <si>
    <t>Definir el plan estratégico de talento humano 2019 – 2021</t>
  </si>
  <si>
    <t>Johana Velasco</t>
  </si>
  <si>
    <t>P146</t>
  </si>
  <si>
    <t>Plan de vacantes elaborado</t>
  </si>
  <si>
    <t>Realizar análisis de la planta actual de personal.</t>
  </si>
  <si>
    <t>Mauricio argumero</t>
  </si>
  <si>
    <t>Establecer las necesidades de personal del Instituto.</t>
  </si>
  <si>
    <t>Construir el plan de provisión de recursos humanos.</t>
  </si>
  <si>
    <t>Elaborar el documento del plan anual de vacantes para presentarlo al DAFP</t>
  </si>
  <si>
    <t>SUBDIRECCION DE TALENTO HUMANO</t>
  </si>
  <si>
    <t>P255</t>
  </si>
  <si>
    <t>Registro publico de carrera administrativa actualizado</t>
  </si>
  <si>
    <t>Emitir una resolución semestral de inscripción o actualización de los funcionarios que superen el periodo de prueba</t>
  </si>
  <si>
    <t>auxiliar administrativo</t>
  </si>
  <si>
    <t>Jenny Tique</t>
  </si>
  <si>
    <t>P283</t>
  </si>
  <si>
    <t>Análisis para determinar la viabilidad para la implementación del programa de teletrabajo</t>
  </si>
  <si>
    <t>Realizar estudio de los empleos que sean susceptibles de teletrabajo</t>
  </si>
  <si>
    <t>Realizar mesas de trabajo con los jefes de las dependencias seleccionadas para tele trabajar con el fin de determinar los funcionarios que participaran en el proceso</t>
  </si>
  <si>
    <t>P284</t>
  </si>
  <si>
    <t xml:space="preserve"> Implementar mecanismo digital que permita identificar los empleos que pertenecen a la planta, grupos internos de trabajo, tipo de vinculación, empleos en vacancia definitiva o temporales por niveles y experiencia </t>
  </si>
  <si>
    <t>Realizar revisión de denominaciones de empleos, códigos y grados con el fin de verificarlos de acuerdo a los Decretos que reglamentan la planta de personal del INPEC</t>
  </si>
  <si>
    <t>Implementar en el aplicativo humano web la codificación y activación de los grupos de trabajo.</t>
  </si>
  <si>
    <t>BIENESTAR E INCENTIVOS</t>
  </si>
  <si>
    <t>I21</t>
  </si>
  <si>
    <t>Porcentaje del Sistema de estímulos e Incentivos del INPEC, actualizado e implementado.</t>
  </si>
  <si>
    <t>P191</t>
  </si>
  <si>
    <t>Programa de clima y cultura organizacional dirigió a los lideres dueños de proceso y grupos de trabajo diseñado e implementado.</t>
  </si>
  <si>
    <t>realizar seguimiento a las Regionales en el desarrollo de  capacitaciones para el fortalecimiento de la cultura organizacional  y conocimiento de la gestión administrativa de la entidad en las regionales</t>
  </si>
  <si>
    <t>Coordinadora Grupo Bienestar Laboral</t>
  </si>
  <si>
    <t>Angélica Ayala</t>
  </si>
  <si>
    <t>P147</t>
  </si>
  <si>
    <t>Porcentaje del programas de protección y servicios sociales implementado.</t>
  </si>
  <si>
    <t>Ejecutar tres  eventos  para promocionar hábitos de vida saludables, beneficios de alianzas estratégicas( programa servimos) y adquisición de vivienda.</t>
  </si>
  <si>
    <t>P148</t>
  </si>
  <si>
    <t>Servidores penitenciarios beneficiados con incentivos no pecuniarios</t>
  </si>
  <si>
    <t xml:space="preserve">Proyectar y publicar resolución para mejores servidores penitenciarios </t>
  </si>
  <si>
    <t>P149</t>
  </si>
  <si>
    <t>Seguimiento anual a la herramienta de medición del clima laboral realizado</t>
  </si>
  <si>
    <t>Realizar la medición de clima laboral y presentación de resultados</t>
  </si>
  <si>
    <t>P285</t>
  </si>
  <si>
    <t>Desarrollo del programa estado joven</t>
  </si>
  <si>
    <t>Realizar las gestiones necesarias con las Instituciones de Educación Superior para la vinculación de practicantes en el programa estado joven</t>
  </si>
  <si>
    <t>P286</t>
  </si>
  <si>
    <t>Actualización del programa de bienestar laboral e incentivos</t>
  </si>
  <si>
    <t>Actualizar el programa de bienestar laboral e incentivos teniendo en cuenta los lineamientos del DAFP.</t>
  </si>
  <si>
    <t>P151</t>
  </si>
  <si>
    <t>Encuentros de parejas y familias de los servidores penitenciarios.</t>
  </si>
  <si>
    <t>Ejecutar 25 encuentros a nivel nacional</t>
  </si>
  <si>
    <t>P152</t>
  </si>
  <si>
    <t>Funcionarios beneficiados con convenio INPEC-ICETEX</t>
  </si>
  <si>
    <t>Lanzamiento de invitación beneficio Fondo Inpec-Icetex</t>
  </si>
  <si>
    <t>P201</t>
  </si>
  <si>
    <t>Encuentros regionales dirigidos a funcionarios próximos a cumplir requisitos de pensión de vejez.</t>
  </si>
  <si>
    <t>Ejecución de 15 encuentros a nivel nacional</t>
  </si>
  <si>
    <t>SEGURIDAD Y SALUD EN EL TRABAJO</t>
  </si>
  <si>
    <t>I22</t>
  </si>
  <si>
    <t>Porcentaje de ERON acompañados que implementan  el Sistema de Gestión en Seguridad y salud en el trabajo - SST de acuerdo con lo establecido en la Decreto 1072 2015</t>
  </si>
  <si>
    <t>P43</t>
  </si>
  <si>
    <t xml:space="preserve">Funcionarios intervenidos con la Fase 1  del programa de salud mental de los ERON  con patología mental </t>
  </si>
  <si>
    <t xml:space="preserve">Realizar entrevista psicológica y Análisis de Puesto de Trabajo a 15  funcionarios en los establecimientos de Cúcuta y Barranquilla </t>
  </si>
  <si>
    <t>Coordinadora Grupo Salud Ocupacional</t>
  </si>
  <si>
    <t>María Fernanda Díaz Villabona</t>
  </si>
  <si>
    <t xml:space="preserve">Solangel Bayona </t>
  </si>
  <si>
    <t>P44</t>
  </si>
  <si>
    <t xml:space="preserve">Funcionarios intervenidos con la Fase 2 del programa de salud mental en los ERON </t>
  </si>
  <si>
    <t>Realizar seminario de salud mental  en Ec Bogotá, Valledupar para 20 asistentes</t>
  </si>
  <si>
    <t>P175</t>
  </si>
  <si>
    <t>Sistema de gestión en Seguridad y Salud en el Trabajo formulado e implementado</t>
  </si>
  <si>
    <t xml:space="preserve">Realizar auditorias en las 6 Regionales de Instituto verificando el cumplimiento del SG-SST de acuerdo a la Resolución 1111de 2017 </t>
  </si>
  <si>
    <t>Implementar un modelo de planeación y gestión que articule la adopción de políticas, afiance la actuación administrativa,  facilite el cumplimiento de las metas institucionales y la prestación de servicios a la comunidad.</t>
  </si>
  <si>
    <t>S13</t>
  </si>
  <si>
    <t>GESTIÓN MISIONAL Y DE GOBIERNO</t>
  </si>
  <si>
    <t>I23</t>
  </si>
  <si>
    <t>Porcentaje de cumplimiento del Plan de Direccionamiento Estratégico</t>
  </si>
  <si>
    <t>P177</t>
  </si>
  <si>
    <t>Plan de Direccionamiento estratégico  socializado a los Directivos de las  6 Regionales y 138 ERON</t>
  </si>
  <si>
    <t>Consolidar y realizar los ajustes correspondientes al Plan de Direccionamiento Estratégico.</t>
  </si>
  <si>
    <t>Realizar la divulgación del plan de Direccionamiento Estratégico a los Directivos.</t>
  </si>
  <si>
    <t>P178</t>
  </si>
  <si>
    <t xml:space="preserve">Plan de Acción Institucional formulado y aprobado </t>
  </si>
  <si>
    <t>Consolidar el plan de acción institucional y publicarlo en la pagina web de la Entidad.</t>
  </si>
  <si>
    <t>Generar un (1) espacio de interacción con la ciudadanía para formulación del plan de acción, (Tener en cuenta los requerimientos de las políticas del MIPG).</t>
  </si>
  <si>
    <t>Difundir a través de Boletín Informativo la consolidación del Plan de Acción Institucional</t>
  </si>
  <si>
    <t>Convocar a través de redes sociales y página web la participación ciudadana frente a la formulación del plan de acción por medio de votación de ideas o propuestas.</t>
  </si>
  <si>
    <t>Leonel Ríos Soto</t>
  </si>
  <si>
    <t>P153</t>
  </si>
  <si>
    <t xml:space="preserve">Plan de Direccionamiento estratégico con seguimiento anual </t>
  </si>
  <si>
    <t>Elaborar el informe de seguimiento al plan de Direccionamiento estratégico a 31 diciembre de 2016</t>
  </si>
  <si>
    <t>P155</t>
  </si>
  <si>
    <t xml:space="preserve">Indicadores sectoriales, institucionales SINERGIA con seguimiento </t>
  </si>
  <si>
    <t>Solicitar el primero de cada mes a los responsables de indicadores SINERGIA, los avances cuantitativos y cualitativos.</t>
  </si>
  <si>
    <t>Registrar durante los 10 primeros días de cada mes, en la pagina de SINERGIA los avances cualitativos y cuantitativos de los indicadores del PND.</t>
  </si>
  <si>
    <t>Oficial Logístico</t>
  </si>
  <si>
    <t xml:space="preserve">Realizar los ajustes de los indicador SINERGIA,  que sean requeridos por DNP </t>
  </si>
  <si>
    <t>Realizar ajustes  (de ser necesarios) a los indicadores institucionales  y el seguimiento a los mismos</t>
  </si>
  <si>
    <t>Realizar el acompañamiento para la formulación de los indicadores dentro del plan de acción</t>
  </si>
  <si>
    <t>P47</t>
  </si>
  <si>
    <t>Herramientas de planeación formuladas y monitoreadas. (planes de Acción, Plan anticorrupción, FURAG, Modelo integrado de Planeación y Gestión, Plan Indicativo)</t>
  </si>
  <si>
    <t>Asesorar y acompañar la formulación de Plan de Acción 2018</t>
  </si>
  <si>
    <t>Consolidar el Plan de Acción Institucional 2018</t>
  </si>
  <si>
    <t xml:space="preserve">Presentar ante el comité Institucional de Desarrollo Administrativo el Plan de acción Institucional para su aprobación, Publicar y divulgar en la página Web </t>
  </si>
  <si>
    <t>Involucrar a la ciudadanía t grupos de interés en el diagnostico y formulación de planes, programas o proyectos de la entidad o interés del ciudadano</t>
  </si>
  <si>
    <t xml:space="preserve">Elaborar y publicar el informe de gestión  2017 de Plan de Acción </t>
  </si>
  <si>
    <t>Mireya Gamboa</t>
  </si>
  <si>
    <t xml:space="preserve">Realizar el acompañamiento para  el registro de seguimiento trimestral  Plan de Acción 2018; elaborar los informes y publicarlos. </t>
  </si>
  <si>
    <t>Elaborar documento de Plan Anticorrupción y atención al ciudadano 2018</t>
  </si>
  <si>
    <t>Difusión del plan de acción y el Plan Anticorrupción a las Direcciones Regionales.</t>
  </si>
  <si>
    <t xml:space="preserve">Presentar el PLANTIC 2018 ante el comité institucional de desarrollo administrativo y publicarlo previa aprobación </t>
  </si>
  <si>
    <t>Presentar tres(3) informes de seguimiento al PLANTIC al Comité Institucional de Desarrollo Administrativo.</t>
  </si>
  <si>
    <t>Hacer tres (3) monitoreos (febrero, junio y septiembre) a la gestión adelantada por las dependencias frente al plan Anticorrupción y de Atención al ciudadano.</t>
  </si>
  <si>
    <t>Asesorar y acompañar el diligenciamiento del formulario FURAG-2016 y enviarlo al DAFP.</t>
  </si>
  <si>
    <t>Elvira Rowlands</t>
  </si>
  <si>
    <t>Generar trimestralmente el Informe de seguimiento del Modelo integrado de Planeación y Gestión y presentarlo ante el ministerio y comité institucional de desarrollo administrativo (IV trim 2016 - I,II,III-2017).</t>
  </si>
  <si>
    <t>Contratista</t>
  </si>
  <si>
    <t>Daniel Rodríguez</t>
  </si>
  <si>
    <t>Revisar con las dependencias el plan Indicativo, realizar los ajustes aprobados y publicarlo</t>
  </si>
  <si>
    <t>Convocar de manera trimestral al CIDA para tratar uno de los temas referentes a: (i) mapa de riesgos de corrupción, (ii) racionalización de trámites, (iii) gestión documental, (iv) gobierno en línea y, (v) transparencia y acceso a la información pública.</t>
  </si>
  <si>
    <t>Emitir instrucciones dos semanas antes de culminar un trimestre a las dependencias de la sede central para el registro del seguimiento del Plan de Acción.</t>
  </si>
  <si>
    <t>P51</t>
  </si>
  <si>
    <t>Instrumentos para la operación Estadística del INPEC, adicionados e implementados.</t>
  </si>
  <si>
    <t>Diseñar  cuadros de salida de información estadística de la PPL para el tablero virtual.</t>
  </si>
  <si>
    <t>Luis Eduardo Castro Gil</t>
  </si>
  <si>
    <t>S14</t>
  </si>
  <si>
    <t>TRANSPARENCIA, PARTICIPACION Y SERVICIO AL CIUDADANO</t>
  </si>
  <si>
    <t>I25</t>
  </si>
  <si>
    <t>Porcentaje del Índice de Transparencia Nacional</t>
  </si>
  <si>
    <t>P156</t>
  </si>
  <si>
    <t>Plan Anticorrupción y de Atención al Ciudadano Institucional elaborado y publicado en la WEB</t>
  </si>
  <si>
    <t>Generar un (1) espacio de interacción con la ciudadanía para formulación del plan anticorrupción.</t>
  </si>
  <si>
    <t>Difundir a través de Boletín Informativo la consolidación del Plan Anticorrupción y de Atención al Ciudadano.</t>
  </si>
  <si>
    <t>Elaborar el PLANTIC 2018 y presentarlo ante el comité institucional de desarrollo y desempeño para aprobación.</t>
  </si>
  <si>
    <t>Publicar el PLANTIC en la pagina web de la Entidad</t>
  </si>
  <si>
    <t>P251</t>
  </si>
  <si>
    <t>Mapa de riesgo de corrupción estructurado, divulgado, monitoreado y revisado</t>
  </si>
  <si>
    <t>Revisar y actualizar la política de administración de riesgos.</t>
  </si>
  <si>
    <t>Involucrar a la ciudadanía y grupos de interés en la formulación de la política de administración del riesgo a través del uso de una estrategia de participación.</t>
  </si>
  <si>
    <t>Divulgar y publicar la Política de Administración del Riesgo en los diferentes canales de comunicación Institucional.</t>
  </si>
  <si>
    <t>Realizar mesas de trabajo con los dueños de proceso y equipo operativo calidad MECI para identificación de riesgos.</t>
  </si>
  <si>
    <t>Convocar a los ciudadanos, usuarios o partes interesadas a vincularse en la definición del mapa de riesgos de corrupción del Instituto.</t>
  </si>
  <si>
    <t>Consolidar el mapa de riesgos de corrupción del INPEC de acuerdo con la actualización efectuada a los diferentes mapas de riesgos por proceso.</t>
  </si>
  <si>
    <t>Publicar el Mapa de Riesgos de Corrupción del Instituto en la página web institucional.</t>
  </si>
  <si>
    <t>Capacitar al equipo calidad MECI de las dependencias para que actualicen la información de mapa de riesgos de corrupción en el aplicativo Solución con respecto a análisis de contexto, identificación del riesgo y acciones preventivas para mitigarlos.</t>
  </si>
  <si>
    <t>Gestionar ante la Escuela Penitenciaria el desarrollo de una acción de capacitación sobre metodologías para la identificación y administración de riesgos dirigida a servidores penitenciarios.</t>
  </si>
  <si>
    <t xml:space="preserve">Identificar los riesgos de corrupción de los Procesos Estratégicos, Misionales, Apoyo y Evaluación, Determinar factores externos e internos de corrupción que afectan la institución. </t>
  </si>
  <si>
    <t xml:space="preserve">Valorar el riesgo de Corrupción, determinando la probabilidad de materialización y sus consecuencias o su impacto; definiendo las acciones para evitar o reducirlo; realizando su medición. </t>
  </si>
  <si>
    <t>Divulgar con los servidores penitenciarios y demás partes interesadas del Instituto el mapa de riesgos de corrupción.</t>
  </si>
  <si>
    <t xml:space="preserve">Consolidar el Mapa de Riesgos de Corrupción en la matriz  propuesta por la Secretaría de la Transparencia  y realizar los ajustes y modificaciones necesarios. </t>
  </si>
  <si>
    <t xml:space="preserve">Realizar proceso para involucrar a regionales y la ciudadanía en la construcción del mapa de riesgos de Corrupción. </t>
  </si>
  <si>
    <t>Efectuar monitoreo a la gestión adelantada por la OFPLA frente a las actividades  definidas en el Plan Anticorrupción y de Atención al Ciudadano (a realizar en los meses de febrero, junio y septiembre).</t>
  </si>
  <si>
    <t>P37</t>
  </si>
  <si>
    <t xml:space="preserve">Estrategias para soportar la Transparencia, participación y servicio al Ciudadano presentadas </t>
  </si>
  <si>
    <t>Elaborar y publicar la información sociodemográfica de la PPL de la vigencia 2017.</t>
  </si>
  <si>
    <t>Suministrar la información requerida dentro del proceso de evaluación de calidad de las Estadísticas  Penitenciarias y Carcelarias a cargo del Inpec, contratada con el DANE</t>
  </si>
  <si>
    <t>DIRECCIÓN DE GESTIÓN CORPORATIVA</t>
  </si>
  <si>
    <t>P158</t>
  </si>
  <si>
    <t>Celebración Día de la Transparencia.</t>
  </si>
  <si>
    <t xml:space="preserve"> Trimestral</t>
  </si>
  <si>
    <t>Plan Indicativo</t>
  </si>
  <si>
    <t>Nemesio Moreno</t>
  </si>
  <si>
    <t>Director Operativo</t>
  </si>
  <si>
    <t>Coordinar la Celebración Día de la Transparencia.</t>
  </si>
  <si>
    <t>Jaime Nelson Alejo R</t>
  </si>
  <si>
    <t>Profesional universitario</t>
  </si>
  <si>
    <t>Nurian Omaira Rojas López</t>
  </si>
  <si>
    <t>P159</t>
  </si>
  <si>
    <t>Ejercicio de rendición de cuentas realizado</t>
  </si>
  <si>
    <t>Elaboración del análisis del estado de la rendición de cuentas en la entidad.</t>
  </si>
  <si>
    <t>Consulta a la ciudadanía sobre necesidades de información del Instituto, para definir temas y contenidos de la Rendición de Cuentas.</t>
  </si>
  <si>
    <t>Publicar en el link de rendición de cuentas los resultados de la consulta de opinión a cerca de los contenidos de la  RdC.</t>
  </si>
  <si>
    <t>Publicar en la página web boletín informativo sobre las acciones de información, diálogo e incentivos definidos en la estrategia de rendición de cuentas vigencia 2017.</t>
  </si>
  <si>
    <t>Divulgar de manera masiva las acciones que adelanta el INPEC, en el ejercicio de RdC 2017.</t>
  </si>
  <si>
    <t xml:space="preserve">Promoción de la cultura de rendición y petición de cuentas </t>
  </si>
  <si>
    <t>Realización de las mesas de diálogo temáticas definidas en la estrategia de RdC 2017</t>
  </si>
  <si>
    <t>Realización de audiencia de rendición de cuentas vigencia 2017.</t>
  </si>
  <si>
    <t>Publicar en la página web institucional informe de: acciones adelantadas en la estrategia de RdC 2017, informe de la audiencia pública e informe de las mesas de diálogo.</t>
  </si>
  <si>
    <t>Diseñar y aplicar mecanismo de evaluación de la estrategia de RdC 2017.</t>
  </si>
  <si>
    <t>Divulgar los resultados de las evaluaciones del proceso de Rendición de Cuentas.</t>
  </si>
  <si>
    <t>GRUPO DE ATENCIÓN AL CIUDADANO</t>
  </si>
  <si>
    <t>P254</t>
  </si>
  <si>
    <t>Política Institucional de servicio al ciudadano de acuerdo al Programa Nacional del Servicio al ciudadano, elaborada e implementada al 2018.</t>
  </si>
  <si>
    <t>2do Trimestre</t>
  </si>
  <si>
    <t>Plantic Componente 4.  subcomponente  Estratégico 1. Actividad 3 y MIPG Servicio al ciudadano Actividad 3</t>
  </si>
  <si>
    <t>Leída Milena Medina Lozano</t>
  </si>
  <si>
    <t>Coordinadora Grupo de atención al ciudadano</t>
  </si>
  <si>
    <t>Presentar a la Dirección General el diagnóstico del servicio al ciudadano, teniendo encuentra:  Revisión de cumplimiento normativo a respuestas París,  identificación de brechas y mejoras para socialización.</t>
  </si>
  <si>
    <t>Técnico Administrativo</t>
  </si>
  <si>
    <t>Ruth Mabel Olivera Arce</t>
  </si>
  <si>
    <t>Plantic Componente 4.  subcomponente  Estratégico 5. Actividad 6; Requerimientos MIPG 2018-Participación Ciudadana Actividad 1, 2 y 3</t>
  </si>
  <si>
    <t>Definir incentivos para la participación ciudadana e incluirlos dentro de la política de participación ciudadana (capacitaciones, reconocimientos, premios a ciudadanos…)</t>
  </si>
  <si>
    <t>Plantic Componente 5.  subcomponente  Estratégico 4. Actividad 2 y MIPG  Participación ciudadana Actividad 4, Servicio al ciudadano Actividad 4</t>
  </si>
  <si>
    <t>Desarrollo y Prueba en un Punto de Atención al Ciudadano en Oficina Sede Central, de la herramienta de servicio de Interpretación en línea SIEL y Convertir en relación a PQRS. Contemplando las necesidades de la población con discapacidad visual y auditiva.</t>
  </si>
  <si>
    <t>Plantic Componente 5.  subcomponente  Estratégico 4. Actividad 3</t>
  </si>
  <si>
    <t>Socializar por videoconferencia, con los funcionarios responsables de los servicios a ciudadanía, los problemas de accesibilidad a que se enfrentan las personas con discapacidad</t>
  </si>
  <si>
    <t>Plantic Componente 5.  subcomponente  Estratégico 5. Actividad 1</t>
  </si>
  <si>
    <t>Realizar seguimiento a las solicitudes de acceso a información, que contenga el número de solicitudes y/o denuncias recibidas, trasladadas, el tiempo de respuesta a cada solicitud y a las que se negó el acceso a la información.</t>
  </si>
  <si>
    <t>Plantic Componente 4.  subcomponente  Estratégico 3. Actividad 2 y 3</t>
  </si>
  <si>
    <t xml:space="preserve">Desarrollar en conjunto con la Escuela Penitenciaria curso de capacitación en estrategia de atención al cliente interno y externo, de sensibilización a los servidores penitenciarios sobre cultura de atención al cliente interno y servicio al ciudadano  dirigido a los servidores Públicos </t>
  </si>
  <si>
    <t>Plantic Componente 4.  subcomponente  Estratégico 1. Actividad 1</t>
  </si>
  <si>
    <t>Revisión y actualización del modelo de Atención al Ciudadano. Encuentros regionales de Atención al Ciudadano en las seis (6) regionales y Eron a Nivel Nacional.</t>
  </si>
  <si>
    <t>Plantic Componente 4.  subcomponente  Estratégico 3. Actividad 5</t>
  </si>
  <si>
    <t>Revisión y asignación de recurso humano para los puntos de atención al ciudadano del nivel central y dependencias del Orden Nacional</t>
  </si>
  <si>
    <t>MIPG 2018 - Servicio al Ciudadano - Actividad 7</t>
  </si>
  <si>
    <t>Crear un mecanismo de evaluación periódica del desempeño de sus servidores en torno al servicio al ciudadano.</t>
  </si>
  <si>
    <t>PLAN ACCION DNP-PNSC</t>
  </si>
  <si>
    <t>Implementar la señalización que indique la ubicación del punto de Atención, así mismo asegurarse que la ubicación de la oficina de servicio al ciudadano facilite el acceso de todas las personas.  La oficina debe estar ubicada en el primer piso del Edificio.</t>
  </si>
  <si>
    <t>Incorporar los lineamientos de la NTC 6047, en materia de infraestructura y herramientas de apoyo para personas en condiciones de discapacidad. Realizar el autodiagnóstico de espacios físicos con base en la herramienta dispuesta por el PNSC, para identificar los ajustes a realizar  garantizar el acceso en los puntos de atención a las personas en condición de discapacidad</t>
  </si>
  <si>
    <t>Incorporar en el proceso de atención, acuerdos de niveles de servicio entre las dependencias, con el fin de establecer los responsables, temáticas y pasos para transferir una llamada ciudadana,</t>
  </si>
  <si>
    <t>Fomentar la cultura de servicio al ciudadano en los diferentes puntos de atención (ingreso, recepción, asignado de turnos, módulos de atención, recepción de documentos/radicación, entre otros donde el ciudadano tenga acceso), a través de Videoconferencia.</t>
  </si>
  <si>
    <t>P23</t>
  </si>
  <si>
    <t>Encuesta de satisfacción del servicio al ciudadano a las 6 regionales y 10 establecimientos de reclusión por regional y sede central realizada, analizada y presentada</t>
  </si>
  <si>
    <t>Plantic Componente 4.  subcomponente  Estratégico 2. Actividad 3, Componente 5 Subcomponente 4 Actividad 1 y MIPG Servicio al Ciudadano actividad 2, Seguimiento y Evaluación del Desempeño Actividad 1</t>
  </si>
  <si>
    <t>Leyda Milena Medina Lozano</t>
  </si>
  <si>
    <t>Realizar una medición de percepción de los ciudadanos respecto a la calidad y accesibilidad de la información institucional y su publicación en la pagina Web y realizar un diagnostico del portal web institucional en materia de accesibilidad web</t>
  </si>
  <si>
    <t>Plantic Componente 4.  subcomponente  Estratégico 5. Actividad 2,  MIPG Direccionamiento y Planeación, MIPG Servicio al ciudadano Actividad 1</t>
  </si>
  <si>
    <t>Actualizar la caracterización del ciudadano de acuerdo a la guía del DNP.</t>
  </si>
  <si>
    <t>Plantic Componente 4.  subcomponente  Estratégico 5. Actividad 3</t>
  </si>
  <si>
    <t>Revisar y Actualizar el contenido de de las encuestas de satisfacción del servicio según lineamientos del PNSC y divulgar a las áreas de atención al ciudadano las nuevas directrices  .</t>
  </si>
  <si>
    <t>Plantic Componente 4.  subcomponente  Estratégico 3. Actividad 1</t>
  </si>
  <si>
    <t>Establecer acciones de mejora de acuerdo a los resultados de la evaluación de las encuestas aplicadas.  Fortaleciendo las competencias del personal de los puntos de Atención al ciudadano.</t>
  </si>
  <si>
    <t>P10</t>
  </si>
  <si>
    <t xml:space="preserve">Aplicativo de quejas web evaluado en su uso. </t>
  </si>
  <si>
    <t>Plantic Componente 4.  subcomponente  Estratégico 4. Actividad 5</t>
  </si>
  <si>
    <t>Definir lineamiento o directriz para dar trámite interno a las solicitudes y peticiones de los ciudadanos a fin de aumentar efectividad en la respuesta a PQRSD e implementar oportunidades de mejora en los procesos de atención al ciudadano, tramites y resolución de PQRS, con base en los informes generados</t>
  </si>
  <si>
    <t>Actualizar el Informe de PQRS teniendo en cuenta el diagnostico realizado en el 2017 de acuerdo a estadístico y realizar su publicación en la Pagina.</t>
  </si>
  <si>
    <t xml:space="preserve">Realizar seguimiento a la utilización del aplicativo quejas web a los 10 establecimientos seleccionados de cada regional </t>
  </si>
  <si>
    <t>Plantic Componente 4.  subcomponente  Estratégico 2 Actividad 2 y Componente 5, subcomponente Estratégico 2 Actividad 1</t>
  </si>
  <si>
    <t>Pres informe de conclusiones y recomendación de la utilización del aplicativo  quejas WEB a la Dirección General,  dirección regionales, canales de comunicación y hacer seguimiento a las respuestas emitidas a las PQRs y avance  de su implementación en la pagina web</t>
  </si>
  <si>
    <t>Plantic Componente 4.  subcomponente  Estratégico 4. Actividad 1</t>
  </si>
  <si>
    <t>Realizar campaña a nivel nacional sobre masificación en el uso del formulario virtual de PQRs, de la Pagina Web Institucional</t>
  </si>
  <si>
    <t>Plantic Componente 4.  subcomponente  Estratégico 2. Actividad 1</t>
  </si>
  <si>
    <t>Formulación de acciones preventivas con base a seguimiento de quejas por hechos de corrupción y análisis ante el comité CRAET</t>
  </si>
  <si>
    <t>Plantic Componente 4.  subcomponente  Estratégico 5. Actividad 5</t>
  </si>
  <si>
    <t>Publicar en la pagina web del Instituto información de interés relacionada con los cinco primeros motivos de rechazo de los documentos para tramites y las indicaciones para evitar dichos rechazos.</t>
  </si>
  <si>
    <t xml:space="preserve"> 01/06/2018</t>
  </si>
  <si>
    <t>Plantic Componente 5.  subcomponente  Estratégico 2. Actividad 2</t>
  </si>
  <si>
    <t>Revisar aplicabilidad de directrices emanadas del Decreto 1081 de 2015 en el Instituto y actualizar procedimientos de PQRS.</t>
  </si>
  <si>
    <t>P22</t>
  </si>
  <si>
    <t>Seguimiento al Proyecto de Inversión "Implementación de mecanismos para mejorar la calidad y eficiencia en la prestación del servicio al ciudadano Nacional"</t>
  </si>
  <si>
    <t>Seguimiento y verificación  al Proyecto de Inversión "Implementación de mecanismos para mejorar la calidad y eficiencia en la prestación del servicio al ciudadano Nacional" en los Puntos de Atención al Ciudadano. (6 Establecimientos a Nivel Nacional)</t>
  </si>
  <si>
    <t>P203</t>
  </si>
  <si>
    <t>Ventanilla (Punto de Atención) de información de interés público creada en nivel nacional y  los ERON.</t>
  </si>
  <si>
    <t>Elaborar un documento a los ERON, indicando que los puntos de Atención al ciudadano, son los encargados de ofrecer servicios y trámites al ciudadano.</t>
  </si>
  <si>
    <t>P204</t>
  </si>
  <si>
    <t>Mecanismos de participación ciudadana ejecutados</t>
  </si>
  <si>
    <t xml:space="preserve">Plantic Componente 4.  subcomponente  Estratégico 4. Actividad 3 y </t>
  </si>
  <si>
    <t>Socializar los contenidos de la carta de Trato Digno al ciudadano a través de los canales de comunicación del Instituto</t>
  </si>
  <si>
    <t>Plantic Componente 4.  subcomponente  Estratégico 1. Actividad 2,  subcomponente Estratégico 2 Actividad 6 y 7 y MIPG Servicio al ciudadano Actividad 5</t>
  </si>
  <si>
    <t>Seguimiento a estrategia de cultura en el servicio al ciudadano en Protocolo de Atención al Ciudadano y  actualizar la información sobre la oferta de servicios y trámites en los diferentes canales de atención. (Videoconferencia)</t>
  </si>
  <si>
    <t>Plantic Componente 4.  subcomponente  Estratégico 2. Actividad 5 y Subcomponente 4 Actividad 4 y MIPG Servicio al ciudadano Actividad 5</t>
  </si>
  <si>
    <t>Socializar el protocolo para la atención al ciudadano a nivel nacional a los servidores públicos para los diferentes canales de atención, situaciones difíciles entre otras.</t>
  </si>
  <si>
    <t>Plantic Componente 5.  subcomponente  Estratégico 2. Actividad 3</t>
  </si>
  <si>
    <t>Realizar diagnostico de la transparencia pasiva en el Instituto</t>
  </si>
  <si>
    <t>Plantic Componente 5.  subcomponente  Estratégico 2. Actividad 4</t>
  </si>
  <si>
    <t>Diseño e Implementación de estrategia para el mejoramiento en transparencia pasiva según resultados del diagnostico.</t>
  </si>
  <si>
    <t>Plantic Componente 5.  subcomponente  Estratégico 2. Actividad 5</t>
  </si>
  <si>
    <t>Creación de un mecanismo de seguimiento y control para el monitoreo del acceso a la información publican en el Inpec.</t>
  </si>
  <si>
    <t>MIPG 2018 - Servicio al Ciudadano - Actividad 6, Transparencia y Acceso a la Información Actividad 1</t>
  </si>
  <si>
    <t>Crear un mecanismo para traducir documento de interés publico de Atención al Ciudadano en lenguas nativas (comunidades Indígenas) e identificar las lenguas nativas mas comunes.</t>
  </si>
  <si>
    <t>P205</t>
  </si>
  <si>
    <t>Ferias de Atención al ciudadano realizadas</t>
  </si>
  <si>
    <t>Plantic Componente 4.  subcomponente  Estratégico 5. Actividad 4</t>
  </si>
  <si>
    <t>Elaborar directiva con los lineamientos de la feria de Atención al Ciudadano que se va a realizar en el 2017.</t>
  </si>
  <si>
    <t xml:space="preserve">Presentar informe de participación en ferias de Atención al ciudadano. </t>
  </si>
  <si>
    <t>OFICINA DE CONTROL INTERNO</t>
  </si>
  <si>
    <t xml:space="preserve">OFICINA DE CONTROL INTERNO </t>
  </si>
  <si>
    <t>P75</t>
  </si>
  <si>
    <t>ACTIVO</t>
  </si>
  <si>
    <t>Riesgos identificados a través de auditorías internas y autoevaluación.</t>
  </si>
  <si>
    <t>Mayor (ra) Jeferson Erazo Escobar</t>
  </si>
  <si>
    <t>Jefe de Oficina- Coordinadores Grupos</t>
  </si>
  <si>
    <t>Elaborar el Programa Anual de Auditorias (Actividades de evaluación y seguimiento para el 2018) para su aprobación en el Comité de Coordinación de Control Interno.</t>
  </si>
  <si>
    <t>Elaborar el Estatuto y Código de Ética de Auditoria Interna para su aprobación en el Comité de Coordinación de Control Interno.</t>
  </si>
  <si>
    <t>Publicar en la Pagina WEB de la Entidad el Programa Anual de Auditorias y el Estatuto y Código de Ética de Auditoria Interna</t>
  </si>
  <si>
    <t>Nelson Javier 
Acosta Naranjo</t>
  </si>
  <si>
    <t>Desarrollar las auditorias  y seguimientos programados.</t>
  </si>
  <si>
    <t>Auditores OCI</t>
  </si>
  <si>
    <t>Profesionales</t>
  </si>
  <si>
    <t>Incluir un capitulo dentro de los informes finales de auditoria que identifique los riesgos de gestión y corrupción percibidos y efectuar un análisis de causas los riesgos de corrupción y la efectividad de los controles incorporados en las auditorías internas establecidas en el programa anual de auditorías</t>
  </si>
  <si>
    <t>Realizar tres (3) seguimientos a la efectividad de los controles incorporados en el mapa de Riesgos de Corrupción - aplicativo Isolución. (Teniendo en cuenta fechas: 30 de abril, 31 de agosto y 31 de diciembre)</t>
  </si>
  <si>
    <t>Jairo Andrés López Gómez</t>
  </si>
  <si>
    <t>Profesional</t>
  </si>
  <si>
    <t>Publicar tres (3) informes de seguimiento al Mapa de Riesgos de Corrupción en la pestaña del Plan Anticorrupción - página web teniendo en cuenta los 10 primeros días hábiles de los meses de mayo, septiembre y enero.</t>
  </si>
  <si>
    <t>P245</t>
  </si>
  <si>
    <t xml:space="preserve">Sistema de Control Interno Evaluado </t>
  </si>
  <si>
    <t>Elaborar y publicar en la pagina web institucional el Informe Ejecutivo anual de Evaluación al Sistema de Control Interno del INPEC.</t>
  </si>
  <si>
    <t>Elaborar  y publicar en la pagina web institucional el  Informe de Control Interno Contable del INPEC.</t>
  </si>
  <si>
    <t>Elaborar Informe del estado de avance del Sistema del Control Interno con la publicación en la Pagina WEB. Cada (4) meses</t>
  </si>
  <si>
    <t xml:space="preserve">OFICINA ASESORA DE PLANEACIÓN </t>
  </si>
  <si>
    <t>P252</t>
  </si>
  <si>
    <t>Información Institucional actualizada y disponible a través de medios físicos y electrónicos de acuerdo al articulo  9 de la ley 1712 de 2014</t>
  </si>
  <si>
    <t>2do. Trimestre</t>
  </si>
  <si>
    <t>PLANTIC - Componente 3. Sub. Componente 1 - Información de calidad y lenguaje comprensible - actividad 5</t>
  </si>
  <si>
    <t>Ing. Adriana Cetina Hernández</t>
  </si>
  <si>
    <t>Jefe de Oficina de Sistemas de Información</t>
  </si>
  <si>
    <t>Publicación y divulgación del informe de gestión del Instituto correspondiente a la vigencia 2017.</t>
  </si>
  <si>
    <t>Coordinación grupo Administración de la Información.</t>
  </si>
  <si>
    <t>Sargento Nelson Romero</t>
  </si>
  <si>
    <t xml:space="preserve">Ing. Alejandro Garzón </t>
  </si>
  <si>
    <t>PLANTIC - Componente 3. Sub. Componente 2 - Diálogo de doble vía con ciudadanía y sus organizaciones - actividad 4</t>
  </si>
  <si>
    <t>Habilitar un chat virtual en la página web institucional como acción de diálogo de la RdC 2017.</t>
  </si>
  <si>
    <t>PLANTIC - Componente 5. Sub. Componente 1 - Lineamientos de transparencia  Activa - actividad 1</t>
  </si>
  <si>
    <t>Realizar seguimiento al nivel de implementación de la ley 1712 de 2005 en la página web del Instituto. (Tres (03) informes de seguimiento elaborados y presentados)</t>
  </si>
  <si>
    <t>PLANTIC - Componente 5. Sub. Componente 1 - Lineamientos de trasparencia activa - actividad 4</t>
  </si>
  <si>
    <t>Analizar el estado actual de la información que se publica en la página web en la sección de "Transparencia y Acceso a la Información Pública" (Informes de seguimiento trimestral a la información publicada)</t>
  </si>
  <si>
    <t>PLANTIC - Componente 5. Sub. Componente 3 - Instrumentos de gestión de Información - actividad 4</t>
  </si>
  <si>
    <t>Revisar y actualizar el esquema de publicación de información.</t>
  </si>
  <si>
    <t>PLANTIC - Componente 5. Sub. Componente 3 - Instrumentos de gestión de Información - actividad 5</t>
  </si>
  <si>
    <t>Actualizar el inventario de información teniendo en cuenta los requerimientos de la matriz GEL</t>
  </si>
  <si>
    <t>PLANTIC - Componente 5. Sub. Componente 3 - Instrumentos de gestión de Información - actividad 6</t>
  </si>
  <si>
    <t>Actualizar periódicamente el directorio de funcionarios y contratistas del Instituto.</t>
  </si>
  <si>
    <t>S11</t>
  </si>
  <si>
    <t>EFICIENCIA ADMINISTRATIVA</t>
  </si>
  <si>
    <t>I26</t>
  </si>
  <si>
    <t>Porcentaje de avance de Implementación del SGI en el  INPEC</t>
  </si>
  <si>
    <t>P206</t>
  </si>
  <si>
    <t>Sistema de Gestión de la Calidad Nivel Nacional  implementado y en mantenimiento</t>
  </si>
  <si>
    <t>Realizar la Implementación y/o Mantenimiento del Sistema de Gestión de la Calidad.</t>
  </si>
  <si>
    <t>Angélica María Patiño</t>
  </si>
  <si>
    <t>Continuar con la actualización de los documentos en isolución, como acciones de complementación para la gestión de documentos y registros del Sistema de Gestión de la Calidad.</t>
  </si>
  <si>
    <t>Realizar  una (1) reunión de Comité Institucional de Desarrollo Administrativo, referente al Sistema de Gestión de la Calidad.</t>
  </si>
  <si>
    <t>Realizar la revisión y proyección de las nuevas caracterizaciones de proceso, con el equipo operativo calidad MECI.</t>
  </si>
  <si>
    <t>P81</t>
  </si>
  <si>
    <t>SGI actualizado acorde con las necesidades identificadas</t>
  </si>
  <si>
    <t>Realizar mesas de trabajo con los integrantes del equipo operativo Calidad -MECI, para la revisión de documentos del SGI</t>
  </si>
  <si>
    <t>Atender las solicitudes de revisión de documentos del SGI, radicadas a la Oficina Asesora de Planeación</t>
  </si>
  <si>
    <t>SUBDIRECCIÓN DE GESTIÓN CONTRACTUAL</t>
  </si>
  <si>
    <t>P45</t>
  </si>
  <si>
    <t xml:space="preserve">Funcionarios responsables del proceso de contratación de ERON cubiertos con socialización de los procedimientos que se deben aplicar en los procesos de contratación.
</t>
  </si>
  <si>
    <t>MIPG
FURAG</t>
  </si>
  <si>
    <t>Sandra Patricia Cárdenas Briceño</t>
  </si>
  <si>
    <t>Documentar la gestión contractual institucional en el manual de contratación con sujeción al marco legal vigente</t>
  </si>
  <si>
    <t xml:space="preserve"> Técnico Operativo</t>
  </si>
  <si>
    <t>Nohemí del Carmen Lozano Avilés</t>
  </si>
  <si>
    <t>Publicar la información contractual en la pagina Web</t>
  </si>
  <si>
    <t xml:space="preserve">Asesorar permanentemente a los Servidores Públicos en los procesos y plataformas de contratación </t>
  </si>
  <si>
    <t>COORDINADOR DEL GRUPO GESTIÓN DOCUMENTAL</t>
  </si>
  <si>
    <t>P72</t>
  </si>
  <si>
    <t>Proyecto de inversión "implementación del programa integrado de gestión documental en el INPEC a nivel nacional" ejecutado</t>
  </si>
  <si>
    <t>Nurian Rojas</t>
  </si>
  <si>
    <t>Coordinador del Grupo Gestión Documental</t>
  </si>
  <si>
    <t>Realizar los procesos de contratación para la ejecución de los recursos asignados al proyecto de inversión</t>
  </si>
  <si>
    <t>Técnica Administrativa Grado 11</t>
  </si>
  <si>
    <t xml:space="preserve">Estefany Cuitiva </t>
  </si>
  <si>
    <t>Dactiloscopista</t>
  </si>
  <si>
    <t>Luis Eduardo Prieto</t>
  </si>
  <si>
    <t>P207</t>
  </si>
  <si>
    <t xml:space="preserve">Política institucional de cero papel para el INPEC elaborada e implementada </t>
  </si>
  <si>
    <t>Establecer el cronograma anual de seguimiento a la implementación de la Política Cero Papel, en cumplimiento a la Política de eficiencia administrativa y cero papel</t>
  </si>
  <si>
    <t>Ejecutar el cronograma anual de seguimiento a la implementación de la Política Cero Papel.</t>
  </si>
  <si>
    <t>Fabián Castañeda</t>
  </si>
  <si>
    <t>P210</t>
  </si>
  <si>
    <t xml:space="preserve"> Programa de Gestión Documental, aplicado a nivel nacional 
</t>
  </si>
  <si>
    <t>Plan Indicativo
MIPG
FURAG
PLANTIC</t>
  </si>
  <si>
    <t>Presentar el Cronograma de Transferencias Documentales Primarias conforme lo establece el PGD</t>
  </si>
  <si>
    <t>Seguimiento al cumplimiento del Cronograma de Transferencias Documentales Primarias</t>
  </si>
  <si>
    <t>Técnico Operativo Grado 13</t>
  </si>
  <si>
    <t>Clara Emilia Duarte Gómez</t>
  </si>
  <si>
    <t>Elaborar el Cronograma para fortalecer la cultura en los servidores públicos en  los temas de Gestión Documental</t>
  </si>
  <si>
    <t>Seguimiento al Cronograma para fortalecer la cultura en los servidores públicos en  los temas de Gestión Documental</t>
  </si>
  <si>
    <t>Socializar a través del Notinpec la Política de gestión documental</t>
  </si>
  <si>
    <t>Publicar en la página web del Instituto el Sistema integrado de conservación SIC</t>
  </si>
  <si>
    <t>Realizar guía para índice de información clasificada y reservada donde se clasifique la información y se establezca la categoría de derechos y restricciones de acceso a los documentos electrónicos.</t>
  </si>
  <si>
    <t>Elaborar procedimiento Preservación Documental a Largo Plazo</t>
  </si>
  <si>
    <t>Elaborar una propuesta donde se estudie la implementación de la sede administrativa electrónica.</t>
  </si>
  <si>
    <t>Actualizar el Manual de Gestión Documental</t>
  </si>
  <si>
    <t>Elaborar procedimiento planeación de la gestión documental</t>
  </si>
  <si>
    <t>Elaborar procedimiento Organización Documental</t>
  </si>
  <si>
    <t>Elaborar procedimiento Transferencia documental</t>
  </si>
  <si>
    <t>Elaborar procedimiento Disposición de Documentos</t>
  </si>
  <si>
    <t>Elaborar procedimiento Eliminación documental teniendo encuentra las políticas de gestión ambiental</t>
  </si>
  <si>
    <t>Elaborar e implementar el Programa de Documentos Vitales del Inpec</t>
  </si>
  <si>
    <t>Realizar seguimiento a  la convalidación de las TVD y TRD  por parte del Comité Evaluador de Documentos del Archivo General de la Nación - AGN.</t>
  </si>
  <si>
    <t>Socializar las TRD y TVD al Interior del instituto una vez sean convalidadas por parte del Comité Evaluador de Documentos del AGN.</t>
  </si>
  <si>
    <t>Solicitar a las dependencias el diligenciamiento del Formato Único de Inventario Documental - FUID a fin de obtener entre el 60% y menos del 90%</t>
  </si>
  <si>
    <t>Elaborar una guía de prevención de emergencias y atención de desastres en archivos.</t>
  </si>
  <si>
    <t>P250</t>
  </si>
  <si>
    <t xml:space="preserve">Racionalización de trámites de la entidad de forma administrativa y tecnológica con registro en SUIT </t>
  </si>
  <si>
    <t>Registrar trimestralmente en el modulo gestión datos de operación del SUIT, información de uso de trámites</t>
  </si>
  <si>
    <t>DIRAT-OFISI-DICUV-OFICO</t>
  </si>
  <si>
    <t>Estudiar la viabilidad para que las consignaciones que realizan los familiares a los internos se puedan hacer a través de medios electrónicos, con el fin de evitar el desplazamiento hasta la entidad bancaria.</t>
  </si>
  <si>
    <t>DIGEC</t>
  </si>
  <si>
    <t>Incluir directrices de usabilidad en los trámites y servicios disponibles por medios electrónicos de acuerdo a lineamientos GEL</t>
  </si>
  <si>
    <t>OFISI</t>
  </si>
  <si>
    <t>P212</t>
  </si>
  <si>
    <t xml:space="preserve">MECI actualizado </t>
  </si>
  <si>
    <t>Presentación de Informe Estado actual de la actualización del MECI por parte del representante MECI ante la Dirección.</t>
  </si>
  <si>
    <t>Realizar 2 monitoreos anuales de avance de implementación MECI</t>
  </si>
  <si>
    <t>GRUPO DE RELACIONES INTERNACIONALES</t>
  </si>
  <si>
    <t>P9</t>
  </si>
  <si>
    <t>Alianzas estratégicas gestionadas</t>
  </si>
  <si>
    <t>Yolanda Paredes</t>
  </si>
  <si>
    <t>Fomentar las relaciones institucionales del INPEC con organismos y entidades internacionales,  y con entidades Nacionales que tengan competencia en lo internacional a fin de impulsar la movilidad de funcionarios y directivos, así como propiciar la difusión y promoción de buenas prácticas penitenciarias en Colombia.</t>
  </si>
  <si>
    <t xml:space="preserve">Dragoneante </t>
  </si>
  <si>
    <t>Oscar Arias</t>
  </si>
  <si>
    <t>Realizar  un evento con organismos internacionales con el propósito de impulsar las actividades para afianzar los lazos de fraternidad y laboral dentro del marco de la política internacional.</t>
  </si>
  <si>
    <t>Tramitar ingresos consulares a los ERON</t>
  </si>
  <si>
    <t>Tramitar las repatriaciones activas y pasivas</t>
  </si>
  <si>
    <t>P281</t>
  </si>
  <si>
    <t>Documentación actualizada del proceso Gestión del Conocimiento Institucional y aprobada en ISOLUCION</t>
  </si>
  <si>
    <t>Certificación ACA</t>
  </si>
  <si>
    <t>Adriana Patricia Hernández Marín</t>
  </si>
  <si>
    <t>Directora Escuela de Formación</t>
  </si>
  <si>
    <t>Asignar el personal acorde con el perfil requerido para cada dependencia</t>
  </si>
  <si>
    <t>Responsable Área de Personal</t>
  </si>
  <si>
    <t>Te. Néstor Hernández</t>
  </si>
  <si>
    <t>Realizar mesa de trabajo para definir la necesidad de actualización acorde con el estándar de la ACA y las necesidades detectadas por la Institución</t>
  </si>
  <si>
    <t>Responsable Área Evaluación y Calidad</t>
  </si>
  <si>
    <t>Te. Paola Recalde</t>
  </si>
  <si>
    <t xml:space="preserve">Elaborar los proyectos de actualización de la documentación del Proceso </t>
  </si>
  <si>
    <t>Responsable Área Planeación</t>
  </si>
  <si>
    <t>Anyela Ortiz</t>
  </si>
  <si>
    <t>Cargar en ISOLUCIÓN los documentos en estado borrador correspondientes a la actualización del proceso</t>
  </si>
  <si>
    <t>Aprobar los documentos actualizados del proceso en ISOLUCION</t>
  </si>
  <si>
    <t>Adriana Hernández</t>
  </si>
  <si>
    <t>P282</t>
  </si>
  <si>
    <t xml:space="preserve">Programas revisados, actualizados y aprobados por el Consejo Directivo de la Escuela </t>
  </si>
  <si>
    <t xml:space="preserve">Conformar el equipo de trabajo interdisciplinario </t>
  </si>
  <si>
    <t>Milton Prado</t>
  </si>
  <si>
    <t>Revisar  los programas académicos de conformidad con la normativa vigente y las necesidades institucionales</t>
  </si>
  <si>
    <t>Actualizar los programas académicos en los formatos aprobados</t>
  </si>
  <si>
    <t xml:space="preserve">Validar los Programas académicos por parte del Comité Curricular. </t>
  </si>
  <si>
    <t>Aprobar los Programas académicos por parte del Consejo Académico.</t>
  </si>
  <si>
    <t>Aprobar los Programas académicos por parte del Consejo Directivo.</t>
  </si>
  <si>
    <t>S12</t>
  </si>
  <si>
    <t>GESTIÓN FINANCIERA</t>
  </si>
  <si>
    <t>I27</t>
  </si>
  <si>
    <t>Porcentaje  de Ejecución Presupuestal</t>
  </si>
  <si>
    <t>P215</t>
  </si>
  <si>
    <t>Programación y seguimiento a la Ejecución Presupuestal realizada</t>
  </si>
  <si>
    <t>Elaboración Actos Administrativos de desagregación y Asignación Presupuestal</t>
  </si>
  <si>
    <t>Javier Vega Pulido</t>
  </si>
  <si>
    <t xml:space="preserve">Informe de Seguimiento mensual a la ejecución Presupuestal </t>
  </si>
  <si>
    <t>Realizar el 100% de las modificaciones presupuestales solicitadas y viabilizadas.</t>
  </si>
  <si>
    <t>Realizar el 100% de las modificaciones del Plan Anual de Adquisiciones solicitadas y viabilizadas.</t>
  </si>
  <si>
    <t>P216</t>
  </si>
  <si>
    <t>Proyectos de Inversión formulados y con seguimiento</t>
  </si>
  <si>
    <t>Registrar en el Banco de Programas y Proyectos de Inversión los proyectos aprobados por el DNP.</t>
  </si>
  <si>
    <t>Realizar la asesoría y acompañamiento en la formulación de nuevos proyectos.</t>
  </si>
  <si>
    <t>Verificar y validar el seguimiento en el aplicativo SPI mensualmente</t>
  </si>
  <si>
    <t>P217</t>
  </si>
  <si>
    <t>Plan Anual de Adquisiciones (PAA) elaborado y publicado en la pagina web</t>
  </si>
  <si>
    <t>semestral</t>
  </si>
  <si>
    <t>FURAG</t>
  </si>
  <si>
    <r>
      <t>Publicar el Plan Anual de Adquisiciones en la página web y en el SECOP</t>
    </r>
    <r>
      <rPr>
        <b/>
        <sz val="9"/>
        <rFont val="Arial Narrow"/>
        <family val="2"/>
      </rPr>
      <t>.</t>
    </r>
  </si>
  <si>
    <r>
      <t>Publicar las actualizaciones del Plan Anual de Adquisiciones en la página web y en el SECOP</t>
    </r>
    <r>
      <rPr>
        <b/>
        <sz val="9"/>
        <rFont val="Arial Narrow"/>
        <family val="2"/>
      </rPr>
      <t>.</t>
    </r>
  </si>
  <si>
    <t>Realizar ejercicios de seguimiento al plan anual de adquisiciones</t>
  </si>
  <si>
    <t>P50</t>
  </si>
  <si>
    <t xml:space="preserve">Instrumentos de ejecución presupuestal formulados y  monitoreados </t>
  </si>
  <si>
    <t>Informe bimestral de seguimiento de Compromisos y Obligaciones presupuestales por Regional y sus Establecimientos de Reclusión adscritos .</t>
  </si>
  <si>
    <t>Informe bimestral de Seguimiento presupuestal de recursos propios - cajas especiales por proyectos productivos x Regional y Establecimiento de Reclusión.</t>
  </si>
  <si>
    <t>COORDINADOR DEL GRUPO TESORERIA</t>
  </si>
  <si>
    <t>I28</t>
  </si>
  <si>
    <t>Porcentaje de Ejecución del PAC asignado</t>
  </si>
  <si>
    <t>P214</t>
  </si>
  <si>
    <t>Programa Anual Mensualizado de Caja - PAC elaborado</t>
  </si>
  <si>
    <t>Anual</t>
  </si>
  <si>
    <t>MIPEG</t>
  </si>
  <si>
    <t>Sandra Yaneth Ávila Moreno</t>
  </si>
  <si>
    <t>Enviar por correo electrónica la proyección  el PAC en la Dirección General de Crédito publico y Tesoro Nacional de Ministerio Hacienda para el año 2018</t>
  </si>
  <si>
    <t xml:space="preserve">Efectuar las modificaciones al PAC en el SIIF </t>
  </si>
  <si>
    <t>Ejecución del PAC mensual año 2018</t>
  </si>
  <si>
    <t>COORDINADOR DEL GRUPO CONTABILIDAD</t>
  </si>
  <si>
    <t>P83</t>
  </si>
  <si>
    <t>Sistema de Control Interno Contable del INPEC, realizado e implementado</t>
  </si>
  <si>
    <t xml:space="preserve">Cristina Díaz Martínez </t>
  </si>
  <si>
    <t>Establecer el cronograma anual para las actividades relacionadas con el Sistema de Control Interno Contable</t>
  </si>
  <si>
    <t xml:space="preserve">Técnico Operativo </t>
  </si>
  <si>
    <t>Eyisleen Vera Rondón</t>
  </si>
  <si>
    <t>Diana Marcela Moreno Malaver</t>
  </si>
  <si>
    <t>Realizar seguimiento al cronograma anual para las actividades relacionadas con el Sistema de Control Interno Contable</t>
  </si>
  <si>
    <t>P244</t>
  </si>
  <si>
    <t xml:space="preserve">Implementación de la Norma Internacional de Contabilidad del Sector Público en el INPEC </t>
  </si>
  <si>
    <t>Elaborar el plan de acción para la convergencia hacia las normas contables internacionales NIIF, acorde con las orientaciones del Gobierno Nacional</t>
  </si>
  <si>
    <t>Aprobar por el Comité  de Convergencia el plan de acción para la convergencia hacia las normas contables internacionales NIIF.</t>
  </si>
  <si>
    <t>Seguimiento al plan de acción para la convergencia hacia las normas contables internacionales NIIF, acorde con las orientaciones del Gobierno Nacional</t>
  </si>
  <si>
    <t>P225</t>
  </si>
  <si>
    <t>Adoptar el SECOP II para gestionar los Procesos de Contratación del Instituto.</t>
  </si>
  <si>
    <t>Asesorar a los Servidores Públicos en la aplicación y utilización del SECOP II para gestionar los procesos de contratación, conforme a los lineamientos emitidos por Colombia Compra Eficiente.</t>
  </si>
  <si>
    <t>Realizar seguimiento a la aplicación y utilización del SECOP II para la gestión de los procesos contractuales por parte de los Servidores Públicos responsables del tema.</t>
  </si>
  <si>
    <t>OFICINA ASESORA JURIDICA</t>
  </si>
  <si>
    <t>O7</t>
  </si>
  <si>
    <t xml:space="preserve">Realizar asesoría jurídica y orientar las políticas a nivel nacional sobre la aplicación de normas jurídicas para la defensa judicial y directrices normativas del Inpec. </t>
  </si>
  <si>
    <t>S15</t>
  </si>
  <si>
    <t>JURIDICA Y DEFENSA</t>
  </si>
  <si>
    <t>I29</t>
  </si>
  <si>
    <t>Porcentaje trámites de defensa judicial atendido en la Oficina Asesora Jurídica</t>
  </si>
  <si>
    <t>P84</t>
  </si>
  <si>
    <t xml:space="preserve">Solicitudes de conciliación prejudicial y/o judicial estudiadas y presentadas al comité </t>
  </si>
  <si>
    <t>Normal</t>
  </si>
  <si>
    <t>Dra. Olga Bautista Rodríguez</t>
  </si>
  <si>
    <t>Coordinadora Grupo Jurisdicción coactiva, demandas y defensa judicial</t>
  </si>
  <si>
    <t>Revisar, estudiar y elaborar las  fichas de  solicitudes de conciliación para incluir en la orden del día  y presentar en sesión ordinaria o extraordinaria al comité de conciliaciones y defensa judicial del INPEC</t>
  </si>
  <si>
    <t xml:space="preserve">Secretaria técnica del comité de conciliaciones y defensa judicial del INPEC </t>
  </si>
  <si>
    <t>Secretaria Grupo Jurisdicción coactiva, demandas y defensa judicial</t>
  </si>
  <si>
    <t xml:space="preserve">Martha Guzmán </t>
  </si>
  <si>
    <t>P192</t>
  </si>
  <si>
    <t xml:space="preserve">Demandas judiciales registradas en el aplicativo EKOGUI según requerimientos  impartidos por el Ministerio de Justicia y del Derecho </t>
  </si>
  <si>
    <t>Dra. Olga Bautista</t>
  </si>
  <si>
    <t>Alimentar el aplicativo EKOGUI con la información y las actuaciones relevantes del proceso judicial.</t>
  </si>
  <si>
    <t>I24</t>
  </si>
  <si>
    <t>P39</t>
  </si>
  <si>
    <t>Fallos de segunda instancia dentro de los procesos disciplinarios que se surten en contra de los funcionarios públicos, proyectados y presentados</t>
  </si>
  <si>
    <t>Dr. Fernando Antonio Gutiérrez Calderón</t>
  </si>
  <si>
    <t>Coordinador Grupo de Recursos y Conceptos</t>
  </si>
  <si>
    <t>Proyectar fallos de Segunda Instancia para  firma de la dirección general.</t>
  </si>
  <si>
    <t>I43</t>
  </si>
  <si>
    <t>Porcentaje cumplimiento de jurisdicción coactiva, conceptos jurídicos y control de legalidad realizados en la Oficina Asesora Jurídica</t>
  </si>
  <si>
    <t>P139</t>
  </si>
  <si>
    <t xml:space="preserve">Conceptos jurídicos en materia de régimen penitenciario y carcelario, administrativo y legal. solicitados y resueltos </t>
  </si>
  <si>
    <t xml:space="preserve">Registrar en la base de datos las solicitudes de conceptos jurídicos y Asignar los conceptos jurídicos por parte del coordinador a los profesionales del grupo de acuerdo a la temática a tratar </t>
  </si>
  <si>
    <t>Auxiliar administrativo</t>
  </si>
  <si>
    <t>Realizar los conceptos jurídicos de apoyo y orientación solicitados por las diferentes áreas que lo requieran</t>
  </si>
  <si>
    <t>P221</t>
  </si>
  <si>
    <t>Procesos de jurisdicción coactiva gestionados de las vigencias  2005-2015</t>
  </si>
  <si>
    <t>Mantener y actualizar los base de datos "expedientes de jurisdicción coactiva del INPEC" de acuerdo a las acciones realizadas.</t>
  </si>
  <si>
    <t>Coordinadoras Grupo Jurisdicción coactiva, demandas y defensa judicial; y  Grupo Contable</t>
  </si>
  <si>
    <t>Dra. Olga Bautista /Dra. Cristina Díaz</t>
  </si>
  <si>
    <t>Profesional Universitario (Profesional del Derecho)</t>
  </si>
  <si>
    <t xml:space="preserve">
Blanca Victoria Alarcón Gamboa </t>
  </si>
  <si>
    <t>Revisar, ajustar  y presentar proyecto de procedimiento de cobro coactivo</t>
  </si>
  <si>
    <t>Porcentaje cumplimiento de base de datos, mesas de trabajo y fallos de  segunda instancia</t>
  </si>
  <si>
    <t>P93</t>
  </si>
  <si>
    <t xml:space="preserve">Mesas de trabajo para evaluar el avance y las complejidades presentadas en el estudio de los procesos disciplinarios, realizadas mensualmente </t>
  </si>
  <si>
    <t xml:space="preserve">Recopilar la normatividad vigente como sustento jurídico de las discusiones de casos especiales dentro de los procesos disciplinarios y Realizar las mesas de trabajo mensuales levantando las respectiva acta como soporte de registro de calidad </t>
  </si>
  <si>
    <t xml:space="preserve">Dg. Luis Armando Fajardo Martínez </t>
  </si>
  <si>
    <t>Nidia Rodríguez</t>
  </si>
  <si>
    <t>P88</t>
  </si>
  <si>
    <t>Base de datos de los procesos disciplinarios en segunda instancia que alerte sobre los vencimientos de los tiempos para resolver, crear y actualizada</t>
  </si>
  <si>
    <t>Registrar en la base de datos los expedientes de los procesos disciplinarios de acuerdo a orden de llegada y asignar a los abogados del grupo</t>
  </si>
  <si>
    <t>Fernando Gutiérrez Calderón</t>
  </si>
  <si>
    <t>P222</t>
  </si>
  <si>
    <t>Proyectos de acuerdo y resoluciones sobre  las funciones del instituto con control de legalidad</t>
  </si>
  <si>
    <t xml:space="preserve">Registrar y asignar a los profesionales del grupo las solicitudes de control de legalidad a proyectos de acuerdo y resoluciones
</t>
  </si>
  <si>
    <t>Auxiliar Administrativo</t>
  </si>
  <si>
    <t>Sandra Cano</t>
  </si>
  <si>
    <t xml:space="preserve">Realizar la revisión y control de legalidad de los proyectos de acuerdo y actos administrativos </t>
  </si>
  <si>
    <t xml:space="preserve">Nidia Rodríguez </t>
  </si>
  <si>
    <t>OFICINA DE CONTROL INTERNO DISCIPLINARIO</t>
  </si>
  <si>
    <t>I30</t>
  </si>
  <si>
    <t>Porcentaje de procesos disciplinarios resueltos</t>
  </si>
  <si>
    <t>P66</t>
  </si>
  <si>
    <t xml:space="preserve">Activo </t>
  </si>
  <si>
    <t>Procesos disciplinarios finalizados en termino con decisión de Fondo</t>
  </si>
  <si>
    <t>Plan Anticorrupción y Atención al Ciudadano</t>
  </si>
  <si>
    <t>Luis Fernando Palacios Gómez</t>
  </si>
  <si>
    <t>Coordinador GINDI</t>
  </si>
  <si>
    <t>Terminación del 100% de los procesos con hechos vigencia 2013 que sean susceptibles de prescripción.</t>
  </si>
  <si>
    <t>Profesionales OFIDI</t>
  </si>
  <si>
    <t>Operadores Disciplinarios</t>
  </si>
  <si>
    <t>Terminación del 70% de los procesos con hechos vigencia 2014 que sean susceptibles de prescripción.</t>
  </si>
  <si>
    <t>Terminación del 30% de los procesos con hechos vigencia 2015 que sean susceptibles de prescripción.</t>
  </si>
  <si>
    <t>Terminación de procesos mediante decisión de fondo en un mínimo de 3 fallos y 30 archivos mensuales.</t>
  </si>
  <si>
    <t>P224</t>
  </si>
  <si>
    <t xml:space="preserve">Quejas e informes radicados en la oficina de control interno disciplinario, tramitadas en un término máximo de 30 días </t>
  </si>
  <si>
    <t>Rendir informe mensual de actividades contentivo de las actuaciones adelantadas frente a las quejas por parte de cada Operador Disciplinario.</t>
  </si>
  <si>
    <t>Coordinar con el Grupo de Gestión Documental y de Atención al Ciudadano la depuración y clasificación de la correspondencia para la adecuada remisión de quejas con incidencia disciplinaria  OFIDI</t>
  </si>
  <si>
    <t>Jefe OFIDI</t>
  </si>
  <si>
    <t>Constanza Cañón Charry</t>
  </si>
  <si>
    <t>Coordinadores GINDI y GOPEV</t>
  </si>
  <si>
    <t>P28</t>
  </si>
  <si>
    <t>Establecimientos de Reclusión con cobertura ampliada en el nivel de atención e intervención de las conductas reiterativas (Ausentismo laboral, ingreso de elementos prohibidos, omisión en las respuestas a derechos de petición y requerimientos judiciales, entre otras)"</t>
  </si>
  <si>
    <t>Dora I Sánchez Torres</t>
  </si>
  <si>
    <t>Coordinador GOPEV</t>
  </si>
  <si>
    <t>Adelantar mínimo 8 eventos de sensibilización en materia de prevención con cobertura en las  6 Direcciones Regionales</t>
  </si>
  <si>
    <t>Doris Sánchez T.</t>
  </si>
  <si>
    <t>Técnicos y Auxiliares</t>
  </si>
  <si>
    <t>Integrantes Grupo Prevención</t>
  </si>
  <si>
    <t xml:space="preserve">Divulgar a nivel nacional trimestralmente la  relación de fallos sancionatorios proferidos en  desarrollo de la acción disciplinaria </t>
  </si>
  <si>
    <t>P193</t>
  </si>
  <si>
    <t>Plan Nacional de Prevención integral para los funcionarios del Instituto Nacional Penitenciario y Carcelario INPEC implementado.</t>
  </si>
  <si>
    <t>Realizar reunión con los responsables de los Grupos de Control Interno Disciplinario a nivel regional para fortalecer el desarrollo de los procesos de gestión disciplinaria y establecer acciones para mitigar la comisión de faltas disciplinarias reiterativas y otros mecanismos de prevención</t>
  </si>
  <si>
    <t>Remitir a la OFISI informe semestral sobre sanciones disciplinarias a funcionarios de nivel directivo y nivel no directivo para publicación</t>
  </si>
  <si>
    <t>P200</t>
  </si>
  <si>
    <t>Información reportada en el SIID depurada en su totalidad</t>
  </si>
  <si>
    <t>Jefe Oficina Control Interno Disciplinario</t>
  </si>
  <si>
    <t>Adelantar gestiones para la actualización del Sistema de Información Disciplinario SIID</t>
  </si>
  <si>
    <t>Técnico Operativo</t>
  </si>
  <si>
    <t>Yesid Rodríguez M.</t>
  </si>
  <si>
    <t>Monitorear y verificar que las actuaciones procesales realizadas durante el mes por los operadores disciplinarios se registren en el SIID</t>
  </si>
  <si>
    <t xml:space="preserve">Rendir informe estadístico  trimestral a la DINPE sobre el Inventario Disciplinario y actuaciones  realizadas por los Operadores Disciplinarios a nivel nacional y registradas en el SIID </t>
  </si>
  <si>
    <t>P220</t>
  </si>
  <si>
    <t xml:space="preserve">Acciones de tutela notificadas, registradas en el aplicativo SIJUR y contestadas  </t>
  </si>
  <si>
    <t>Dr. José Antonio Torres Cerón</t>
  </si>
  <si>
    <t>Coordinador Grupo Tutelas</t>
  </si>
  <si>
    <t>Recibir y clasificar las acciones de tutela notificadas en la OFAJU a través de los diferentes medios (correo electrónico, correspondencia y fax).</t>
  </si>
  <si>
    <t>Viviana Estepa</t>
  </si>
  <si>
    <t>Registrar en el aplicativo SIJUR las acciones de tutela notificadas en la OFAJU a través de los diferentes medios (correo electrónico, correspondencia y fax).</t>
  </si>
  <si>
    <t>Yissedt Martínez</t>
  </si>
  <si>
    <t>Elaborar escrito dando contestación  a las acciones de tutela  y remitir a la Autoridad Judicial correspondiente a través de los diferentes medios (correo electrónico, correspondencia y fax).</t>
  </si>
  <si>
    <t>Rosa Sierra</t>
  </si>
  <si>
    <t xml:space="preserve">Controlar mediante base de datos entrada y salida de Acciones de Tutelas creadas en la Oficina archivando los documentos que surjan de las actuaciones adelantadas, de acuerdo a las normas establecidas en gestión documental </t>
  </si>
  <si>
    <t>Carlos Ballen</t>
  </si>
  <si>
    <t>P269</t>
  </si>
  <si>
    <t>Presentar  ordenes de pago  al comité  de conciliaciones y defensa judicial del INPEC.</t>
  </si>
  <si>
    <t xml:space="preserve">Presentar al comité las ordenes de pago.   </t>
  </si>
  <si>
    <t>Mantener y actualizar los base de datos "ordenes de pago del INPEC"</t>
  </si>
  <si>
    <t>Elaborar  y presentar proyecto de procedimiento ordenes de pago</t>
  </si>
  <si>
    <t>P270</t>
  </si>
  <si>
    <t>Conciliación estado procesos judiciales entre el grupo de jurisdicción coactiva, demandas y defensa judicial de la Oficina Asesora Jurídica y Grupo Contable- Dirección de Gestión Corporativa</t>
  </si>
  <si>
    <t xml:space="preserve">Solicitar a Directores Regionales y apoderados del INPEC para el registro y actualización oportuna del EKOGUI a mas tardar ultimo día hábil de cada mes </t>
  </si>
  <si>
    <t>Realizar descarga mensual de reporte EKOGUI el primer día hábil de cada mes, el  será el insumo para entrega mensual de informe estado procesos judiciales a GOCON de la Dirección de Gestión Corporativa, órganos y dependencia de control.</t>
  </si>
  <si>
    <t>Blanca Cristina Gordo Morales</t>
  </si>
  <si>
    <t xml:space="preserve">El grupo de jurisdicción coactiva, demandas y defensa judicial de la Oficina Asesora Jurídica elabora informe mensual del estado de los procesos judiciales y lo enviará al grupo contable en los 5 primeros días hábiles siguientes al mes vencido. Informe elaborado con base en la descarga Ekogui </t>
  </si>
  <si>
    <t>Lina Viviana Velandia Núñez</t>
  </si>
  <si>
    <t>Realizar mesa de trabajo para la conciliación entre el grupo de jurisdicción coactiva, demandas y defensa judicial de la Oficina Asesora Jurídica y Grupo Contable- Dirección de Gestión Corporativa-el 15 de cada mes, si este es festivo, el primer día hábil siguiente,  registrando en acta las diferencias si se llegan a presentar, puntos definidos y/o claros, inconvenientes registrados, alternativas de solución, fechas, compromisos y funcionarios responsables</t>
  </si>
  <si>
    <t>P271</t>
  </si>
  <si>
    <t>Seguimiento a cumplimiento  de las actividades de la Política de prevención del daño antijurídico.</t>
  </si>
  <si>
    <t>La secretaria técnica del comité de conciliación realizara seguimiento al cumplimiento de las actividades de la Política de prevención del daño antijurídico.</t>
  </si>
  <si>
    <t>P272</t>
  </si>
  <si>
    <t>Elaborar proyectos de resolución que ordene el pagos de sentencias, pago de  conciliaciones, multas y sanciones,  previa disponibilidad presupuestal y hasta agotar presupuesto de la vigencia fiscal.</t>
  </si>
  <si>
    <t>116,333,854,896</t>
  </si>
  <si>
    <t>GRUPO DE DERECHOS HUMANOS</t>
  </si>
  <si>
    <t>O8</t>
  </si>
  <si>
    <t xml:space="preserve">Contribuir a la protección y el fomento de los derechos humanos de la población privada de la libertad en la prestación de los servicios penitenciarios y carcelarios. </t>
  </si>
  <si>
    <t>S17</t>
  </si>
  <si>
    <t>PROMOCIÓN DE LOS DERECHOS HUMANOS</t>
  </si>
  <si>
    <t>I31</t>
  </si>
  <si>
    <t>Número de herramientas  realizadas para la Promoción de los Derechos Humanos</t>
  </si>
  <si>
    <t>P226</t>
  </si>
  <si>
    <t xml:space="preserve">Estrategia de comunicación para la Promoción de los Derechos Humanos realizada </t>
  </si>
  <si>
    <t>3er Trimestre</t>
  </si>
  <si>
    <t>ALEJANDRA RESTREPO</t>
  </si>
  <si>
    <t>COORDINADORA DE  GRUPO(PROFESIONAL ESPECIALIZADO 18)</t>
  </si>
  <si>
    <t>Definir las estrategias a realizar y los establecimientos en donde se van a implementar</t>
  </si>
  <si>
    <t xml:space="preserve">Elaborar documento guía de las actividades propuestas </t>
  </si>
  <si>
    <t>Socializar documento guía a los ERON</t>
  </si>
  <si>
    <t>P227</t>
  </si>
  <si>
    <t>Cápsula informativa en Derechos Humanos diseñada, elaborada y difundida</t>
  </si>
  <si>
    <t>Definir las temáticas de difusión</t>
  </si>
  <si>
    <t>Diseñar y elaborar la cápsulas informativas</t>
  </si>
  <si>
    <t>Realizar seguimiento a la socialización de las capsulas</t>
  </si>
  <si>
    <t>P228</t>
  </si>
  <si>
    <t>Vídeo sobre Derechos Humanos diseñado, elaborado y difundido</t>
  </si>
  <si>
    <t>Gestionar la elaboración con la Oficina Asesora de Comunicaciones</t>
  </si>
  <si>
    <t>Difundir el vídeo sobre Derechos Humanos</t>
  </si>
  <si>
    <t>P35</t>
  </si>
  <si>
    <t>Establecimientos sensibilizados en el tema de Derechos Humanos</t>
  </si>
  <si>
    <t>Realizar seguimiento a la ejecución de las estrategias</t>
  </si>
  <si>
    <t>Certificar a los establecimientos que realicen las actividades</t>
  </si>
  <si>
    <t>S18</t>
  </si>
  <si>
    <t>RESPETO DE LOS DH CON ENFOQUE DIFERENCIAL</t>
  </si>
  <si>
    <t>I32</t>
  </si>
  <si>
    <t>Número de actividades realizadas con enfoque diferencial</t>
  </si>
  <si>
    <t>P230</t>
  </si>
  <si>
    <t>Sensibilizaciones sobre algunas de las poblaciones excepcionales realizadas</t>
  </si>
  <si>
    <t>dimensión transversal-enfoque de ddhh y enfoque de genero</t>
  </si>
  <si>
    <t>Generar registros de coordinación para la realización de la actividad con establecimiento o regional</t>
  </si>
  <si>
    <t>Generar registros de la realización de la actividad</t>
  </si>
  <si>
    <t>P231</t>
  </si>
  <si>
    <t>Cápsulas informativas acerca de algunas de las poblaciones excepcionales diseñadas, elaboradas y difundidas</t>
  </si>
  <si>
    <t>P232</t>
  </si>
  <si>
    <t>Lineamiento sobre algunas de las poblaciones excepcionales diseñada, elaborada y difundida</t>
  </si>
  <si>
    <t>Socializar el documento de lineamiento</t>
  </si>
  <si>
    <t>S16</t>
  </si>
  <si>
    <t>GESTIÓN INSTITUCIONAL DE DERECHOS HUMANOS</t>
  </si>
  <si>
    <t>I40</t>
  </si>
  <si>
    <t>Número de acciones de gestión realizadas en Derechos Humanos</t>
  </si>
  <si>
    <t>P233</t>
  </si>
  <si>
    <t>Coordinaciones interinstitucionales en materia de Derechos Humanos realizadas</t>
  </si>
  <si>
    <t>Generar registros de la coordinación con entidades gubernamentales, no gubernamentales y/o dependencias con las que se van a realizar las  actividades pertinentes.</t>
  </si>
  <si>
    <t xml:space="preserve">Realizar acta de la reunión con los compromisos respectivos </t>
  </si>
  <si>
    <t>P235</t>
  </si>
  <si>
    <t>Informe de seguimiento sobre los casos internacionales de los cuales se tenga conocimiento, realizado</t>
  </si>
  <si>
    <t>Recopilar la información en relación al tema.</t>
  </si>
  <si>
    <t>Elaborar Documento</t>
  </si>
  <si>
    <t xml:space="preserve">OFICINA DE SISTEMAS DE INFORMACIÓN </t>
  </si>
  <si>
    <t>O9</t>
  </si>
  <si>
    <t>Administrar, promover el uso y apropiación de las tecnologías de la información y las comunicaciones como soporte de la gestión administrativa del sistema penitenciario y carcelario.</t>
  </si>
  <si>
    <t>S22</t>
  </si>
  <si>
    <t>DESARROLLO TECNOLOGICO</t>
  </si>
  <si>
    <t>I34</t>
  </si>
  <si>
    <t>Porcentaje de avance del componente GEL (Gobierno en Línea) de seguridad y privacidad de la Información.</t>
  </si>
  <si>
    <t>P236</t>
  </si>
  <si>
    <t>Sistema de Gestión de Seguridad de la Información SGSI, implementado -</t>
  </si>
  <si>
    <t>Requerimientos Mínimos MIPG (Modelo Integrado de Planeación y Gestión) 2018 - Política asociada No. 12 Seguridad Digital, según decreto 1499 de 2017 y Modelo de Seguridad y Privacidad de la Información MSPI - MINTIC                                                                  http://www.mintic.gov.co/gestionti/615/articles-5482_Modelo_de_Seguridad_Privacidad.pdf</t>
  </si>
  <si>
    <t xml:space="preserve">Ing. Adriana Cetina Hernández </t>
  </si>
  <si>
    <t>Ajustar la metodología para la gestión de riesgos de Seguridad y Privacidad de la Información.</t>
  </si>
  <si>
    <t xml:space="preserve">Coordinación grupo Proyección e Implementación Tecnológica </t>
  </si>
  <si>
    <t xml:space="preserve">Ing. Mario Rodríguez </t>
  </si>
  <si>
    <t xml:space="preserve">Cristina Reyes </t>
  </si>
  <si>
    <t>Realizar la declaración de la aplicabilidad del Plan de Tratamiento de Riesgos del SGSI aprobada por la alta Dirección.</t>
  </si>
  <si>
    <t>Presentar avances del plan de tratamiento de riesgos. (Informe semestral)</t>
  </si>
  <si>
    <t>Definir el plan de seguimiento evaluación y análisis teniendo en cuenta los indicadores de gestión de cumplimiento.</t>
  </si>
  <si>
    <t xml:space="preserve">Realizar medición y verificación anual del cumplimiento de los aspectos planteados en la fase de Planificación del modelo MSPI.                                       </t>
  </si>
  <si>
    <t>Implementar acciones correctivas una vez realizado el seguimiento al MSPI.</t>
  </si>
  <si>
    <t>Presentar al comité informe de seguimiento del MSPI.</t>
  </si>
  <si>
    <t>Ley estatutaria 1581 de 2012 - MIPG Política asociada No.11  - Gobierno Digital</t>
  </si>
  <si>
    <t>Realizar la  actualización y modificación de la Política de tratamiento y protección de datos personales.</t>
  </si>
  <si>
    <t>PLANTIC - Componente 4. Sub. Componente 4 - Normativa procedimental - actividad 2</t>
  </si>
  <si>
    <t xml:space="preserve">Adelantar acciones de socialización de la política de seguridad de la información en el Instituto. (cuatro (04) acciones de socialización) </t>
  </si>
  <si>
    <t>Guía de normas y buenas prácticas de la seguridad de la Información PA-TI-G02</t>
  </si>
  <si>
    <t>Implementar cuatro dominios (perfiles) de la herramienta PC - Secure - como medidas de control informático</t>
  </si>
  <si>
    <t xml:space="preserve">Contratista </t>
  </si>
  <si>
    <t xml:space="preserve">Javier Ramírez </t>
  </si>
  <si>
    <t>I16</t>
  </si>
  <si>
    <t>Porcentaje de avance de implementación de herramientas para la Renovación Tecnológica en Sedes Regionales, Sede Central y EPN.</t>
  </si>
  <si>
    <t>P194</t>
  </si>
  <si>
    <r>
      <t>Proyecto de inversión para el fortalecimiento del programa de audiencias virtuales en coordinación con el Consejo Superior de la Judicatura ejecutado.</t>
    </r>
    <r>
      <rPr>
        <b/>
        <sz val="9"/>
        <color rgb="FFFF0000"/>
        <rFont val="Arial Narrow"/>
        <family val="2"/>
      </rPr>
      <t xml:space="preserve">                                                                </t>
    </r>
  </si>
  <si>
    <t>Proyecto de inversión para el fortalecimiento del programa de audiencias virtuales</t>
  </si>
  <si>
    <t>Continuar en mesas de trabajo con USPEC - CSJ e INPEC, para unificar criterios y alcance conforme a los compromisos citados en el documento ayuda de memoria No.5 de fecha 30/11/2017</t>
  </si>
  <si>
    <t>P239</t>
  </si>
  <si>
    <t>Soporte y desarrollo de nuevas funcionalidades de aplicativos de apoyo SIJUR, QUEJAS WEB, SISIPEC, AUXILIARES.</t>
  </si>
  <si>
    <t>Contratación</t>
  </si>
  <si>
    <t>Coordinar la actualización del aplicativo QUEJAS WEB</t>
  </si>
  <si>
    <t>Ing. Hernán Ávila</t>
  </si>
  <si>
    <t>Desarrollar e Implementar el aplicativo AUXILIARES - módulo registro, auxiliares y familiares, calificación conducta con reportes.</t>
  </si>
  <si>
    <t xml:space="preserve">Contratista - funcionario provisional </t>
  </si>
  <si>
    <t xml:space="preserve">Ing. Hernán Ávila - Ing. Walter Rodríguez </t>
  </si>
  <si>
    <t>Realizar ajustes al aplicativo SIJUR de acuerdo a los requerimientos de Jurídica - grupo de tutelas.</t>
  </si>
  <si>
    <t>OFICINA DE SISTEMAS DE INFORMACIÓN</t>
  </si>
  <si>
    <t>P195</t>
  </si>
  <si>
    <t xml:space="preserve">Protocolo de Internet IPv6 elaborado </t>
  </si>
  <si>
    <t xml:space="preserve">Gobierno Digital - Guía de transición Ipv6 MINTIC </t>
  </si>
  <si>
    <t xml:space="preserve">Elaborar el inventario de Activos de Información Hardware Software </t>
  </si>
  <si>
    <t>Coordinación grupo  Administración de las Tecnologías de la Información</t>
  </si>
  <si>
    <t xml:space="preserve">Ins. Jamir Suárez </t>
  </si>
  <si>
    <t>Ángela Castaño</t>
  </si>
  <si>
    <t>Identificar la topología actual de la red</t>
  </si>
  <si>
    <t>Realizar el montaje de un ambiente de pruebas</t>
  </si>
  <si>
    <t>P287</t>
  </si>
  <si>
    <t xml:space="preserve">Realizar proceso de contratación para la adquisición de Equipo de Sistemas (Computadores, Impresoras, scanner, entre otros) </t>
  </si>
  <si>
    <t xml:space="preserve">Indicador - Renovación Tecnológica </t>
  </si>
  <si>
    <t>Realizar estudio de viabilidad y proceso de contratación</t>
  </si>
  <si>
    <t>Ins. Jamir Suárez</t>
  </si>
  <si>
    <t xml:space="preserve">José Hilarión </t>
  </si>
  <si>
    <t>Recibir los equipos, configuración e instalación</t>
  </si>
  <si>
    <t>Ejecutar plan de pruebas</t>
  </si>
  <si>
    <t>Entregar y poner en producción</t>
  </si>
  <si>
    <t>I33</t>
  </si>
  <si>
    <t>Porcentaje de ERON con sistemas de bloqueadores de señal</t>
  </si>
  <si>
    <t>P288</t>
  </si>
  <si>
    <t xml:space="preserve">Mantenimiento Sistema de Bloqueadores </t>
  </si>
  <si>
    <t>3er. Trimestre</t>
  </si>
  <si>
    <t>$ 2,000,000,000</t>
  </si>
  <si>
    <t xml:space="preserve">Realizar diagnostico de la situación actual  </t>
  </si>
  <si>
    <t xml:space="preserve">NO </t>
  </si>
  <si>
    <t xml:space="preserve">Ins. Andrés Rincón </t>
  </si>
  <si>
    <t xml:space="preserve">Realizar proceso precontractual </t>
  </si>
  <si>
    <t>Realizar proceso contractual - puesta en producción</t>
  </si>
  <si>
    <t>P238</t>
  </si>
  <si>
    <t>Herramienta GESDOC a nivel Nacional, implementadas.</t>
  </si>
  <si>
    <t>N/A</t>
  </si>
  <si>
    <t xml:space="preserve">Realizar seguimientos al manejo del aplicativo GESDOC del Instituto </t>
  </si>
  <si>
    <t>Seguimiento al cronograma presentado por los Directores Regionales para las capacitaciones a los establecimientos de su jurisdicción en el GESDOC.</t>
  </si>
  <si>
    <t xml:space="preserve">Creación de usuarios en el GESDOC conforme a las solicitudes con el fin de garantizar el manejo integral de las comunicaciones oficiales del Instituto </t>
  </si>
  <si>
    <t>Técnica Administrativa Grado 12</t>
  </si>
  <si>
    <t xml:space="preserve">Crear en el GESDOC  las tablas de retención documental conforme a la estructura organizacional </t>
  </si>
  <si>
    <t>Técnica Administrativa Grado 13</t>
  </si>
  <si>
    <t>Ángela Giraldo</t>
  </si>
  <si>
    <t xml:space="preserve">Actualización del aplicativo GESDOC </t>
  </si>
  <si>
    <t>Técnica Administrativa Grado 14</t>
  </si>
  <si>
    <t xml:space="preserve">A través del NOTIPEC divulgar permanentemente los lineamientos que se deben tener en cuenta en el manejo de las comunicaciones en el GESDOC, con el fin de adquirir por parte de los servidores públicos  la conciencia y cultura  de atender correctamente la  aplicación de los procedimientos de gestión documental. </t>
  </si>
  <si>
    <t>P157</t>
  </si>
  <si>
    <t xml:space="preserve">MIPG - Política asociada No. 11 - Gobierno Digital </t>
  </si>
  <si>
    <t>Actualizar el formulario en línea de  PQRSD.</t>
  </si>
  <si>
    <t xml:space="preserve">Contratista -  Profesional universitario </t>
  </si>
  <si>
    <t xml:space="preserve">Ing. Hernán Ávila y Alejandro Garzón </t>
  </si>
  <si>
    <t>Calidad - procedimiento - Ciclo de vida de los sistemas de información</t>
  </si>
  <si>
    <t>Actualizar el procedimiento Ciclo de Vida de los Sistemas de Información.</t>
  </si>
  <si>
    <t>PLANTIC - Componente 5. Sub. Componente 1 - Lineamientos de trasparencia activa - actividad 2 - (MIPG - Política asociada No. 11 - Gobierno Digital  - Componente Datos abiertos)</t>
  </si>
  <si>
    <t>Identificar y publicar datos en formato abierto, priorizando aquellos de mayor impacto en los usuarios, ciudadanos y grupos de interés.</t>
  </si>
  <si>
    <t>PLANTIC - Componente 5. Sub. Componente 1 - Lineamientos de trasparencia activa - actividad 6 - (MIPG - Política asociada No. 11 - Gobierno Digital  - Componente Datos abiertos)</t>
  </si>
  <si>
    <t>Actualizar los datos abiertos en www.datosabiertos.gov acatando los lineamientos establecidos por MINTIC.</t>
  </si>
  <si>
    <t>Requerimientos Mínimos MIPG (Modelo Integrado de Planeación y Gestión) 2018 - Política asociada No.11 - Gobierno Digital antes Gobierno en Línea conforme al decreto 1499 de 2017.</t>
  </si>
  <si>
    <t>Actualizar el PETI de acuerdo con el marco de referencia de arquitectura empresarial de estado de acuerdo a la guía G.ES.06.</t>
  </si>
  <si>
    <t>Definir metodología para el esquema de gobierno de los componentes de información.</t>
  </si>
  <si>
    <t>Actualizar el esquema de gobierno de TI de acuerdo a los criterios de la 442 FURAG.</t>
  </si>
  <si>
    <t>Definir indicadores de impacto para el uso y apropiación de TI en la entidad.</t>
  </si>
  <si>
    <t>Promover la participación ciudadana en un ejercicio de innovación abierta utilizando los canales con los que cuenta la entidad.</t>
  </si>
  <si>
    <t>Ajustar el componente de seguridad de la información en la entidad en un 80% de acuerdo a la estrategia de Gobierno en línea.</t>
  </si>
  <si>
    <t>Estructurar el Catálogo de servicios de TI - LI.ES.11.</t>
  </si>
  <si>
    <t>Estructurar los catálogos de compontes de información, de acuerdo a la guía técnica G.INF.07 – versión 1.0</t>
  </si>
  <si>
    <t>Realizar la caracterización de grupos focales de TI</t>
  </si>
  <si>
    <t>Ajustar el plan de comunicación y sensibilización y capacitación, con base a la caracterización de los grupos.</t>
  </si>
  <si>
    <t>Realizar el seguimiento a los controles de seguridad de la información, en los procesos de gestión tecnológica.</t>
  </si>
  <si>
    <t>Definir la estrategia de Arquitectura Empresarial y su planeación del ejercicio.</t>
  </si>
  <si>
    <t>OFICINA ASESORA DE COMUNICACIONES</t>
  </si>
  <si>
    <t>S21</t>
  </si>
  <si>
    <t>COMUNICACIONES</t>
  </si>
  <si>
    <t>I37</t>
  </si>
  <si>
    <t>Porcentaje de acciones de la  Política de Comunicaciones cumplidas</t>
  </si>
  <si>
    <t>P160</t>
  </si>
  <si>
    <t>Solicitudes de los diferentes medios de comunicación para el desarrollo de sus actividades periodísticas con la población de internos tramitadas</t>
  </si>
  <si>
    <t>Plan Estratégico de Tecnologías de Información y Comunicación</t>
  </si>
  <si>
    <t>MARTHA MURIEL PARRA</t>
  </si>
  <si>
    <t>Coordinadora Grupo de Comunicación Organizacional</t>
  </si>
  <si>
    <t xml:space="preserve">Tramitar solicitudes de los diferentes medios de comunicación para el desarrollo de sus actividades periodísticas con la población de internos. </t>
  </si>
  <si>
    <t>P161</t>
  </si>
  <si>
    <t xml:space="preserve">Mensaje mensual en los medios de comunicación por medio de estrategias de comunicación sobre la gestión institucional emitido </t>
  </si>
  <si>
    <t>LINA MARIA PEREZ TORO</t>
  </si>
  <si>
    <t xml:space="preserve">Divulgar a nivel nacional 12 mensajes, informando a los servidores sobre  sobre la gestión institucional </t>
  </si>
  <si>
    <t>P162</t>
  </si>
  <si>
    <t>Herramientas de comunicación dentro del marco de las políticas de Gobierno en Línea. (Notas Web, Boletines , Notinpec), implementadas</t>
  </si>
  <si>
    <t>Publicar en la página web Boletín informativo  de la Rendición de Cuentas.</t>
  </si>
  <si>
    <t>Divulgar a nivel nacional cuatro (4) NOTINPEC, informando a los servidores sobre las acciones de diálogo que adelanta el INPEC, en el ejercicio de Rendición de cuentas.</t>
  </si>
  <si>
    <t xml:space="preserve">Informar a través de las redes sociales Facebook y Twitter sobre las acciones que adelanta el Instituto en la Rendición de cuentas </t>
  </si>
  <si>
    <t>Diseñar dos (2) modelos de invitación para las mesas de diálogo, teniendo en cuenta que la (i) debe ir dirigida a la población privada de la libertad y, (ii) estará dirigida a los grupos de interés externos de la entidad.</t>
  </si>
  <si>
    <t>P163</t>
  </si>
  <si>
    <t>Campañas institucionales con el fin de mejorar la cultura y el clima organizacional realizadas</t>
  </si>
  <si>
    <t>1er Semestre y 2do Semestre</t>
  </si>
  <si>
    <t>Compartir a través de las redes sociales Facebook y twitter el vídeo promocional de transmisión de la Rendición de cuentas.</t>
  </si>
  <si>
    <t>Publicar un Boletín informativo  dando a conocer la existencia de Datos abiertos</t>
  </si>
  <si>
    <t>P164</t>
  </si>
  <si>
    <t xml:space="preserve"> Política de comunicación institucional realizar, publicada y divulgada</t>
  </si>
  <si>
    <t>Actualizar y cargar en el aplicativo ISOLUCION previa aprobación por la Oficina OFPLA</t>
  </si>
  <si>
    <t>P165</t>
  </si>
  <si>
    <t>Acciones que permitan conocer la efectividad de los canales de comunicación (información publicada en Boletines Internos, Notinpec y correo masivo) realizadas.</t>
  </si>
  <si>
    <t>ALICIA BARRERA OTÁLORA</t>
  </si>
  <si>
    <t>TECNICO ADMINISTRATIVO</t>
  </si>
  <si>
    <t xml:space="preserve">Realizar proyección del diseño, divulgación y  análisis de resultados de una encuesta que permita conocer la efectividad de los canales de comunicación como son los Boletines, Notinpec, Notas web e  Información a través de correo masivo.
</t>
  </si>
  <si>
    <t>AUXILIAR ADMINISTRATIVO</t>
  </si>
  <si>
    <t>ANA LUCIA VILLAVICENCIO JURADO</t>
  </si>
  <si>
    <t>P166</t>
  </si>
  <si>
    <t xml:space="preserve">Esquema de publicación adoptado y difundido </t>
  </si>
  <si>
    <t>4to Trimestre</t>
  </si>
  <si>
    <t>Actualizar el esquema de publicación de la entidad con la información publicada por las diferentes dependencias en la pagina institucional.</t>
  </si>
  <si>
    <t>Dar a conocer mediante campaña en redes sociales a la ciudadanía el esquema de publicación de la entidad publicado en la web institucional</t>
  </si>
  <si>
    <t>P169</t>
  </si>
  <si>
    <t>Videos Institucionales elaborados y editados.</t>
  </si>
  <si>
    <t>1er y 2do trimestres</t>
  </si>
  <si>
    <t>EDWARDS RODRIGUEZ</t>
  </si>
  <si>
    <t>Coordinador Grupo Comunicación Pública</t>
  </si>
  <si>
    <t>Diseñar un video de apertura de las mesas de diálogo por parte del Director General</t>
  </si>
  <si>
    <t>Realizar el vídeo promocional de transmisión de la Rendición de cuentas para su divulgación a través de las redes sociales.</t>
  </si>
  <si>
    <t>Realizar y divulgar un  vídeo  sobre la Escuela Penitenciaria Nacional y un video sobre el Modelo de Educación en los ERON</t>
  </si>
  <si>
    <t>GRUPO DE RELACIONES PUBLICAS Y PROTOCOLO</t>
  </si>
  <si>
    <t>GREPU</t>
  </si>
  <si>
    <t>Porcentaje de acciones de la Política de Comunicaciones cumplidas.</t>
  </si>
  <si>
    <t>P243</t>
  </si>
  <si>
    <t xml:space="preserve">Requerimientos asociados a eventos y/o logística que conlleven a mejorar la percepción de la comunidad y la potencialización de la imagen de la entidad ante los grupos de interés, atendidos.  </t>
  </si>
  <si>
    <t xml:space="preserve">ADRIANA VILLANUEVA ARCILA </t>
  </si>
  <si>
    <t xml:space="preserve">DRAGONEANTE </t>
  </si>
  <si>
    <t xml:space="preserve">Realizar el seguimiento necesario para la verificación de asistencia a eventos u otros. </t>
  </si>
  <si>
    <t xml:space="preserve">Martha Lilian Niño Arcineigas </t>
  </si>
  <si>
    <t xml:space="preserve">Coordinadora Grupo Relaciones Públicas y Protocolo </t>
  </si>
  <si>
    <t>Tramitar la elaboración de papelería requerida para atender los eventos de logística de la Dirección General.</t>
  </si>
  <si>
    <t xml:space="preserve">Auxiliar Administrativo </t>
  </si>
  <si>
    <t>S23</t>
  </si>
  <si>
    <t>SISIPEC</t>
  </si>
  <si>
    <t>I35</t>
  </si>
  <si>
    <t>Porcentaje de módulos migrados y desarrollados (SISIPEC)</t>
  </si>
  <si>
    <t>P173</t>
  </si>
  <si>
    <t>Integración del Sistema Biométrico con Visitel del personal visitante registrado en los ERON</t>
  </si>
  <si>
    <t>Gobierno Digital - Mega Meta 2015 - 2018</t>
  </si>
  <si>
    <t>Generar invitación de implementación a ERON faltantes.</t>
  </si>
  <si>
    <t xml:space="preserve">Mauricio Moreno </t>
  </si>
  <si>
    <t>Implementar el sistema VISITEL en 17 ERON adscritos al INPEC.</t>
  </si>
  <si>
    <t>P289</t>
  </si>
  <si>
    <t>Desarrollo e implementación de nuevos módulos integrados al SISIPEC atendiendo la sentencia T - 762</t>
  </si>
  <si>
    <t>Proyecto de inversión - DESARROLLO TECNOLOGICO PARA EL SISTEMA MISIONAL PENITENCIARIO Y CARCELARIO NACIONAL</t>
  </si>
  <si>
    <t xml:space="preserve">Realizar proceso contractual </t>
  </si>
  <si>
    <t>Poner en producción - módulo Actividades Productivas</t>
  </si>
  <si>
    <t>P290</t>
  </si>
  <si>
    <t>ERON con servicios del Sistema AFIS - Suministrar soporte técnico 24 horas y ampliación de la base de datos.</t>
  </si>
  <si>
    <t>Aumentar el registro de base de datos en el AFIS</t>
  </si>
  <si>
    <t>P172</t>
  </si>
  <si>
    <t>Promover el uso adecuado del Sistema de Información Penitenciaria y Carcelaria SISIPEC para 100 funcionarios.</t>
  </si>
  <si>
    <t>Realizar capacitaciones de los diferentes módulos del aplicativo SISIPEC WEB para 25 funcionarios trimestralmente.</t>
  </si>
  <si>
    <t>Ronald Durán</t>
  </si>
  <si>
    <t>Negada</t>
  </si>
  <si>
    <t>Porque el producto  en mención viene con medición en anteriores vigencias atribuidas al sector S10</t>
  </si>
  <si>
    <t>DICUV</t>
  </si>
  <si>
    <t>Ds Jennifer Barrera Muñoz</t>
  </si>
  <si>
    <t>Fecha inicio</t>
  </si>
  <si>
    <t>De acuerdo al oficio remitido po la Escuela Penitenciaria donde se informa que de acuerdo a las recomendaciones de la Secretaria de Educación de Cundinamarca en cuanto a planeación y tiempo, se considera que el curso sea realizado en el segundo semestre del año.</t>
  </si>
  <si>
    <t>Fecha fin</t>
  </si>
  <si>
    <t>Teniendo en cuenta el cambio de fecha del curso tecnico laboral de adistramiento canino por las recomendaciones de las secretaria de educación, es necesario hacer el cambio de la fecha del reentrenamiento.</t>
  </si>
  <si>
    <t>Demanda</t>
  </si>
  <si>
    <t>La actividad depende de la información suministrada por la oficina de sistemas de información</t>
  </si>
  <si>
    <t>La actividad depende del desarrollo de la base de datos de auxiliares bachilleres por parte de la oficina de sistemas de información</t>
  </si>
  <si>
    <t>El acto administrativo de clasificación de los ERON está en revisión</t>
  </si>
  <si>
    <t>La actividad depende de la ccoordinación con instructores externos y de la disposición de la EPN</t>
  </si>
  <si>
    <t>DIRECCIÓN GENERAL</t>
  </si>
  <si>
    <t>CT. (RA) ADRIANA PATRICIA HERNÁNDEZ MARÍN</t>
  </si>
  <si>
    <t>ACTIVIDAD</t>
  </si>
  <si>
    <t>FECHA FIN</t>
  </si>
  <si>
    <t>AJUSTE DEL CONTENIDO DEL PIC A LOS LINEAMIENTOS ESTABLECIDOS EN LA  GUIA DE IMPLEMENTACIÓN DEL PNFC DE DICIEMBRE DE 2017</t>
  </si>
  <si>
    <t>FECHA INICIO</t>
  </si>
  <si>
    <t>ABRIL 2 DE 2018</t>
  </si>
  <si>
    <t>OFIDI</t>
  </si>
  <si>
    <t>CONSTANZA EUGENIA CAÑON CHARRY</t>
  </si>
  <si>
    <t>EVALUAR EL 70% DE LAS QUEJAS RECIBIDAS MENSUALMENTE EN LA OFIDI</t>
  </si>
  <si>
    <r>
      <t xml:space="preserve">EVALUAR EL </t>
    </r>
    <r>
      <rPr>
        <b/>
        <sz val="11"/>
        <color theme="1"/>
        <rFont val="Arial Narrow"/>
        <family val="2"/>
      </rPr>
      <t>50%</t>
    </r>
    <r>
      <rPr>
        <sz val="11"/>
        <color theme="1"/>
        <rFont val="Arial Narrow"/>
        <family val="2"/>
      </rPr>
      <t xml:space="preserve"> DE LAS QUEJAS RECIBIDAS MENSUALMENTE EN LA OFIDI</t>
    </r>
  </si>
  <si>
    <t>SE SOLICITA LA PRESENTE MODIFICACIÓN POR FACTORES EXTERNOS, EN EL AÑO INMEDIATAMENTE ANTERIOR SE COLOCO EVALUAR EL 50% DE LAS QUEJAS Y SE CUMPLIO EL 100%, PARA LA PRESENTE VIGENCIA SE COLOCÓ EL 70%, SIN EMBARGO EN EL PRESENTE AÑO EN LA OFIDI SE HA PRESENTADO ALTO INDICE DE QUEJAS E IGUALMENTE POR RENUNCIA DE 2 FUNCIONARIOS Y CULMINACIÓN DE JUDICATURA DE PERSONAL QUE APOYA ESTA ACTIVIDAD, LO CUAL CONLLEVO AL REPARTO DE LOS CASOS A CARGO DEL PERSONAL RETIRADO  A LOS OPERADORES DE LA OFIDI E IGUALMENTE MAS REPARTO DE QUEJAS A LOS YA CITADOS, EN TAL SENTIDO Y EN LA SUSCRIPCIÓN DE COMPROMISOS DE LA EDL LOS MISMOS FUNCIONARIOS RECOMENDARON ESTABLECER EL 50%,  LO QUE CONLLEVA A SOLICITAR ESTA MODIFICACION, PUES POR SUGERENCIA DEL PERSONAL ES MEJOR DEJAR EL 50% Y CUMPLIRLO UN POCO MAS ELEVADO Y NO INCUMPLIR LA ACTIVIDAD PROPUESTA EN EL PLAN DE ACCION DE LA OFIDI..</t>
  </si>
  <si>
    <t>Descripción</t>
  </si>
  <si>
    <t>Evaluar el 50% de las quejas recibidas mensualmente en la OFIDI</t>
  </si>
  <si>
    <t xml:space="preserve">SEDE CENTRAL </t>
  </si>
  <si>
    <t>Martha Cordón Marin</t>
  </si>
  <si>
    <t>Inactivar</t>
  </si>
  <si>
    <t>Proyecto de inversión para el fortalecimiento del programa de audiencias virtuales en coordinación con el Consejo Superior de la Judicatura ejecutado</t>
  </si>
  <si>
    <t>NO APLICA</t>
  </si>
  <si>
    <t>En reúnión de fecha 23 de Enero de 2018, La jefatura y coodinadores de la OFISI, definen  inactivar el producto ya que depedemos de la USPEC para ejecutar la meta, se aplica el decreto 0204 del 10/02/2016 - Articulo 2.2.1.12.1.5 por ser de su competencia.</t>
  </si>
  <si>
    <t xml:space="preserve">Nombre del Plan asociado </t>
  </si>
  <si>
    <t>Gobierno Digital - Guía de transición Ipv6 MINTIC - Resolución 2710 del 2017 IPV6</t>
  </si>
  <si>
    <t>Se hace necesario actualizar de conformidad al nuevo cambio normativo</t>
  </si>
  <si>
    <t xml:space="preserve">Celda vacia </t>
  </si>
  <si>
    <t>En el momento de la formulación del plan de acción 2018, la función de la celda no permitio asignar la periodicidad de seguimiento para este producto</t>
  </si>
  <si>
    <t xml:space="preserve">Nombre del resultado estratégico </t>
  </si>
  <si>
    <t>Porcentaje de ERON con mantenimiento a sistemas de bloqueadores de señal</t>
  </si>
  <si>
    <t>Para la vigencia 2018 se tiene un presupuesto de $2,000,000,000 para ejecutar en mantenimiento de sistema de bloqueo</t>
  </si>
  <si>
    <t>Meta</t>
  </si>
  <si>
    <t xml:space="preserve">Para la vigencia 2018 se tiene un presupuesto de $2,000,000,000 para ejecutar en mantenimiento de sistema de bloqueo 2 ERON priorizados </t>
  </si>
  <si>
    <t xml:space="preserve">Unidad de medida </t>
  </si>
  <si>
    <t xml:space="preserve">El resultado son dos ERON </t>
  </si>
  <si>
    <t>Celda vacía</t>
  </si>
  <si>
    <t>Promover el uso adecuado del Sistema de Información Penitenciaria y Carcelaria SISIPEC para 500 funcionarios.</t>
  </si>
  <si>
    <t xml:space="preserve">Se hace necesario ajustar la meta de conformidad al documento CONPES 3828 </t>
  </si>
  <si>
    <t xml:space="preserve">DNP - documento CONPES 3828 </t>
  </si>
  <si>
    <t xml:space="preserve">El producto se encuentra asociado a la meta del documento CONPES 3828 </t>
  </si>
  <si>
    <t>Fecha estimada para la ejecución de la actividad</t>
  </si>
  <si>
    <t xml:space="preserve">Ejecutar plan de pruebas </t>
  </si>
  <si>
    <t>El alcance de la OFISI llega hasta recibir los equipos y puesta en producción.</t>
  </si>
  <si>
    <t xml:space="preserve">Fecha estimada para finalizar la actividad </t>
  </si>
  <si>
    <t xml:space="preserve">Fecha estimada para el inicio de la elaboración del diágnostico </t>
  </si>
  <si>
    <t>Fecha estimada para el inicio de la fase precontracual</t>
  </si>
  <si>
    <t xml:space="preserve">Fecha estimada para el inicio de la fase contractual </t>
  </si>
  <si>
    <t xml:space="preserve">Fecha estimada para iniciar la actividad </t>
  </si>
  <si>
    <t>Primero se debe sensiblizar a los ERON pendientes por integrar con VISITEL, posterior a ello implementar el sistema.</t>
  </si>
  <si>
    <t xml:space="preserve">La actividad al estar articulada en meta gobierno, debe ejecutarse antes de finalizar el primer semestre. </t>
  </si>
  <si>
    <t>Nuevo(a)</t>
  </si>
  <si>
    <t>N.A</t>
  </si>
  <si>
    <t>Realizar informe ejecutivo de cumplimiento Mega Meta 2015 - 2018</t>
  </si>
  <si>
    <t>Actividad nueva para incluir al producto P173</t>
  </si>
  <si>
    <t>Asignación fecha de inicio para nueva actividad alineada al producto P173</t>
  </si>
  <si>
    <t>Asignación fecha fin para nueva actividad alineada al producto P173</t>
  </si>
  <si>
    <t>ponderador</t>
  </si>
  <si>
    <t>Asignación de ponderador para nueva actividad alineada al producto P173</t>
  </si>
  <si>
    <t>responsable</t>
  </si>
  <si>
    <t>Asignación de responsable para nueva actividad alineada al producto P173</t>
  </si>
  <si>
    <t>Colaborador</t>
  </si>
  <si>
    <t xml:space="preserve">Dragoneante Mauricio Moreno </t>
  </si>
  <si>
    <t>Asignación de colaborador para nueva actividad alineada al producto P173</t>
  </si>
  <si>
    <t xml:space="preserve">Demanda </t>
  </si>
  <si>
    <t>Asignación de actividad por demanda para nueva actividad alineada al producto P173</t>
  </si>
  <si>
    <t>Se requiere ajustar los ponderadores del grupo de actividades alineadas al producto P173 cuya sumatoria final de 100%</t>
  </si>
  <si>
    <t xml:space="preserve">Realizar capacitaciones mediante Videoconferencias de los módulos migrados en la Fase II de SISIPEC WEB </t>
  </si>
  <si>
    <t xml:space="preserve">Para el cumplimiento de la meta,  se hace necesario ajustar el nombre de la actividad </t>
  </si>
  <si>
    <t xml:space="preserve">Para el cumplimiento de la meta,  se hace necesario ajustar la fecha de la actividad </t>
  </si>
  <si>
    <t xml:space="preserve">Realizar capacitaciones presenciales de los temas solicitados en SISIPEC WEB </t>
  </si>
  <si>
    <t>Actividad nueva para incluir al producto P172</t>
  </si>
  <si>
    <t>Asignación fecha de inicio para nueva actividad alineada al producto P172</t>
  </si>
  <si>
    <t>Asignación fecha fin para nueva actividad alineada al producto P172</t>
  </si>
  <si>
    <t>Asignación de ponderador para nueva actividad alineada al producto P172</t>
  </si>
  <si>
    <t>Asignación de responsable para nueva actividad alineada al producto P172</t>
  </si>
  <si>
    <t>Asignación de colaborador para nueva actividad alineada al producto P172</t>
  </si>
  <si>
    <t>Asignación de actividad por demanda para nueva actividad alineada al producto P172</t>
  </si>
  <si>
    <t xml:space="preserve">Se requiere ajustar los ponderadores del grupo de actividades alineadas al producto P172 cuya sumatoria final de 100% </t>
  </si>
  <si>
    <t xml:space="preserve">Presentar a la OFPLA, la metodologia para la gestión de riesgos de seguridad de la información, para la respectiva aprobación a través de la plataforma ISOLUCION </t>
  </si>
  <si>
    <t>Solicitud realizada mediante acta No. 56 del 22/03/2018</t>
  </si>
  <si>
    <t>Presentar a la OFPLA, el plan de tratamiento de riesgos de seguridad de la información a través de la plataforma ISOLUCION para la respectiva aprobación</t>
  </si>
  <si>
    <t>La actividad se fusiona con la actividad código 459 - Solicitud realizada mediante acta No. 56 del 22/03/2018</t>
  </si>
  <si>
    <t>Presentar avances de la implementación de seguridad de la información al comité</t>
  </si>
  <si>
    <t xml:space="preserve">Aplicar perfiles de seguridad creados en la herramienta PC - SECURE según el rol del usuario </t>
  </si>
  <si>
    <t xml:space="preserve">485 - 486 -487 - 488 -489 - 490 - 491 - 492 - 493 - 494 - 495 - 496 - 497 - 498 -  </t>
  </si>
  <si>
    <t>Los cambios en el Plan de Acción 2018 que se plantean son de acuerdo a el acta 56 de 22 de marzo de 2018, se realizaron cambios en las fechas de inicio de las actividades de Gobierno digital.
Respecto a la responsabilidad de Gobierno Digital debe estar a cargo de las Coordinaciones de los Grupos de la Oficina de Sistemas de Información así como la Oficina Asesora de Planeación son actividades transversales a todos los procesos.
Los cambio de fecha en las actividades de Gobierno Digital se presenta porque la Oficina de Sistemas de Información  esta realizando una reorganización interna de los Grupos y afecta los compromisos antes realizados. así mismo, algunas actividades no estaban analizadas de manera adecuada y cambian el impacto al interior del Instituto.</t>
  </si>
  <si>
    <t>Presentar a la OFPLA el Catálogo de servicios de TI - LI.ES.11 a traves de la plataforma de Isolucion para la aprobación</t>
  </si>
  <si>
    <t>Estrategia Gobierno en Línea implementada</t>
  </si>
  <si>
    <t xml:space="preserve">Politica de Gobierno Dígital </t>
  </si>
  <si>
    <t>Se hace necesario ajustar el nombre del producto de conformidad al Decreto No. 1499 de 2017 MIPG - Politica asociada No.11 Politica de Gobierno Dígital.</t>
  </si>
  <si>
    <t>Inactivo</t>
  </si>
  <si>
    <t>Rechazado</t>
  </si>
  <si>
    <t>Es meta SINERGIA</t>
  </si>
  <si>
    <t>Por la inactivación de la actividad 472</t>
  </si>
  <si>
    <t>Inactiva</t>
  </si>
  <si>
    <t>Por nueva  actividad 524</t>
  </si>
  <si>
    <t xml:space="preserve">Politica de Gobierno Dígital                                             </t>
  </si>
  <si>
    <t>453-455-459-460-462</t>
  </si>
  <si>
    <t>Se duplica el ponderado anterior para ajustar el ponderado del 100%</t>
  </si>
  <si>
    <t>20% -10%-30%-30%-10%</t>
  </si>
  <si>
    <t>Se define que el desarrollo del módulo demanda un tiempo aproximado de tres meses, su ejecución depende de terceros.</t>
  </si>
  <si>
    <t>Fecha estimada para adelantar el desarrollo / fase contractual</t>
  </si>
  <si>
    <t xml:space="preserve">Fecha estimada para realizar pruebas y puesta en producción del módulo. </t>
  </si>
  <si>
    <t>31/11/2018</t>
  </si>
  <si>
    <t xml:space="preserve">REINDUCCIÓN </t>
  </si>
  <si>
    <t>I17</t>
  </si>
  <si>
    <t>Porcentaje de servidores penitenciarios con reinducción por cambio normativos o estructurales</t>
  </si>
  <si>
    <t>P140</t>
  </si>
  <si>
    <t>Implementación anualmente del programa de reinducción del INPEC.</t>
  </si>
  <si>
    <t>Definir los funcionarios objeto reinducción</t>
  </si>
  <si>
    <t>Angelica Rodriguez Barreto</t>
  </si>
  <si>
    <t>Inpector</t>
  </si>
  <si>
    <t xml:space="preserve">Karen Fuentes  </t>
  </si>
  <si>
    <t>Realizar primera jornada de reinducción</t>
  </si>
  <si>
    <t>Realizar la segunda jornada de reinducción</t>
  </si>
  <si>
    <t>INDUCCIÓN</t>
  </si>
  <si>
    <t>I19</t>
  </si>
  <si>
    <t>Porcentaje de servidores  penitenciarios nombrados con inducción</t>
  </si>
  <si>
    <t>P142</t>
  </si>
  <si>
    <t>Plan de Inducción del INPEC, revisado, ajustado e implementado</t>
  </si>
  <si>
    <t>Realizar 2 seguimientos anuales a las Regionales sobre la implementación del programa de Inducción</t>
  </si>
  <si>
    <t>Remitir proyecto de virtualización del Programa de Inducción a la Escuela Penitenciaria Nacional</t>
  </si>
  <si>
    <t>Juan Manuel riaño Vargas</t>
  </si>
  <si>
    <t>Es función de ls Oficina de Control Interno del Instituto.</t>
  </si>
  <si>
    <t>No está incluida en el plan TIC 2018</t>
  </si>
  <si>
    <t>248- 249-250-251</t>
  </si>
  <si>
    <t>7% -8%- 8%-4%</t>
  </si>
  <si>
    <t>9% -10%- 10%-5%</t>
  </si>
  <si>
    <t>Se traslada el ponderador de la actividad 228 por quedar inactiva</t>
  </si>
  <si>
    <t>Se traslada el ponderador de la actividad 247por quedar inactiva</t>
  </si>
  <si>
    <t>Se encuentra repetida en la actividad 229</t>
  </si>
  <si>
    <t>Se traslada el ponderador de la actividad 254 por quedar inactiva</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</si>
</sst>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5" formatCode="&quot;$&quot;\ #,##0_);\(&quot;$&quot;\ #,##0\)"/>
    <numFmt numFmtId="6" formatCode="&quot;$&quot;\ #,##0_);[Red]\(&quot;$&quot;\ #,##0\)"/>
    <numFmt numFmtId="42" formatCode="_(&quot;$&quot;\ * #,##0_);_(&quot;$&quot;\ * \(#,##0\);_(&quot;$&quot;\ * &quot;-&quot;_);_(@_)"/>
    <numFmt numFmtId="44" formatCode="_(&quot;$&quot;\ * #,##0.00_);_(&quot;$&quot;\ * \(#,##0.00\);_(&quot;$&quot;\ * &quot;-&quot;??_);_(@_)"/>
    <numFmt numFmtId="43" formatCode="_(* #,##0.00_);_(* \(#,##0.00\);_(* &quot;-&quot;??_);_(@_)"/>
    <numFmt numFmtId="164" formatCode="&quot;$&quot;\ #,##0"/>
    <numFmt numFmtId="165" formatCode="&quot;$&quot;\ #,##0.00"/>
    <numFmt numFmtId="166" formatCode="_(* #,##0_);_(* \(#,##0\);_(* &quot;-&quot;??_);_(@_)"/>
    <numFmt numFmtId="167" formatCode="_(&quot;$&quot;\ * #,##0_);_(&quot;$&quot;\ * \(#,##0\);_(&quot;$&quot;\ * &quot;-&quot;??_);_(@_)"/>
    <numFmt numFmtId="168" formatCode="d/m/yyyy"/>
    <numFmt numFmtId="169" formatCode="[$-240A]d&quot; de &quot;mmmm&quot; de &quot;yyyy;@"/>
    <numFmt numFmtId="170" formatCode="dd/mm/yy;@"/>
  </numFmts>
  <fonts count="38"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color rgb="FF000000"/>
      <name val="Calibri"/>
      <family val="2"/>
    </font>
    <font>
      <b/>
      <sz val="16"/>
      <color rgb="FF00435A"/>
      <name val="Calibri"/>
      <family val="2"/>
    </font>
    <font>
      <sz val="24"/>
      <color theme="0"/>
      <name val="Calibri"/>
      <family val="2"/>
      <scheme val="minor"/>
    </font>
    <font>
      <sz val="11"/>
      <color theme="1"/>
      <name val="Arial Narrow"/>
      <family val="2"/>
    </font>
    <font>
      <sz val="11"/>
      <color rgb="FF000000"/>
      <name val="Calibri"/>
      <family val="2"/>
    </font>
    <font>
      <b/>
      <sz val="24"/>
      <color theme="0"/>
      <name val="Calibri"/>
      <family val="2"/>
      <scheme val="minor"/>
    </font>
    <font>
      <b/>
      <i/>
      <sz val="18"/>
      <name val="Calibri"/>
      <family val="2"/>
      <scheme val="minor"/>
    </font>
    <font>
      <b/>
      <sz val="18"/>
      <color theme="0"/>
      <name val="Calibri"/>
      <family val="2"/>
      <scheme val="minor"/>
    </font>
    <font>
      <b/>
      <sz val="20"/>
      <color theme="0"/>
      <name val="Calibri"/>
      <family val="2"/>
      <scheme val="minor"/>
    </font>
    <font>
      <b/>
      <sz val="10"/>
      <name val="Calibri"/>
      <family val="2"/>
      <scheme val="minor"/>
    </font>
    <font>
      <b/>
      <sz val="14"/>
      <color theme="0"/>
      <name val="Calibri"/>
      <family val="2"/>
      <scheme val="minor"/>
    </font>
    <font>
      <b/>
      <sz val="14"/>
      <name val="Calibri"/>
      <family val="2"/>
      <scheme val="minor"/>
    </font>
    <font>
      <sz val="9"/>
      <color theme="1"/>
      <name val="Arial Narrow"/>
      <family val="2"/>
    </font>
    <font>
      <b/>
      <sz val="9"/>
      <name val="Arial Narrow"/>
      <family val="2"/>
    </font>
    <font>
      <sz val="9"/>
      <name val="Arial Narrow"/>
      <family val="2"/>
    </font>
    <font>
      <sz val="9"/>
      <color rgb="FF000000"/>
      <name val="Arial Narrow"/>
      <family val="2"/>
    </font>
    <font>
      <b/>
      <sz val="9"/>
      <color rgb="FF000000"/>
      <name val="Arial Narrow"/>
      <family val="2"/>
    </font>
    <font>
      <b/>
      <sz val="9"/>
      <color theme="1"/>
      <name val="Arial Narrow"/>
      <family val="2"/>
    </font>
    <font>
      <sz val="9"/>
      <color rgb="FFFF0000"/>
      <name val="Arial Narrow"/>
      <family val="2"/>
    </font>
    <font>
      <sz val="9"/>
      <color rgb="FF222222"/>
      <name val="Arial Narrow"/>
      <family val="2"/>
    </font>
    <font>
      <b/>
      <sz val="9"/>
      <color rgb="FFFF0000"/>
      <name val="Arial Narrow"/>
      <family val="2"/>
    </font>
    <font>
      <b/>
      <sz val="9"/>
      <color theme="0"/>
      <name val="Arial Narrow"/>
      <family val="2"/>
    </font>
    <font>
      <b/>
      <sz val="11"/>
      <color indexed="81"/>
      <name val="Tahoma"/>
      <family val="2"/>
    </font>
    <font>
      <sz val="11"/>
      <color indexed="81"/>
      <name val="Tahoma"/>
      <family val="2"/>
    </font>
    <font>
      <b/>
      <sz val="10"/>
      <color theme="0"/>
      <name val="Cambria"/>
      <family val="2"/>
      <scheme val="major"/>
    </font>
    <font>
      <sz val="12"/>
      <name val="Arial Narrow"/>
      <family val="2"/>
    </font>
    <font>
      <sz val="11"/>
      <name val="Arial Narrow"/>
      <family val="2"/>
    </font>
    <font>
      <b/>
      <sz val="11"/>
      <color theme="1"/>
      <name val="Arial Narrow"/>
      <family val="2"/>
    </font>
    <font>
      <sz val="7"/>
      <color theme="1"/>
      <name val="Arial Narrow"/>
      <family val="2"/>
    </font>
    <font>
      <sz val="10"/>
      <color rgb="FF000000"/>
      <name val="Arial Narrow"/>
      <family val="2"/>
    </font>
    <font>
      <b/>
      <sz val="10"/>
      <color rgb="FF000000"/>
      <name val="Arial Narrow"/>
      <family val="2"/>
    </font>
    <font>
      <b/>
      <sz val="10"/>
      <name val="Arial Narrow"/>
      <family val="2"/>
    </font>
    <font>
      <sz val="10"/>
      <name val="Arial Narrow"/>
      <family val="2"/>
    </font>
    <font>
      <sz val="10"/>
      <color theme="1"/>
      <name val="Arial Narrow"/>
      <family val="2"/>
    </font>
  </fonts>
  <fills count="20">
    <fill>
      <patternFill patternType="none"/>
    </fill>
    <fill>
      <patternFill patternType="gray125"/>
    </fill>
    <fill>
      <patternFill patternType="solid">
        <fgColor theme="4" tint="0.79998168889431442"/>
        <bgColor indexed="64"/>
      </patternFill>
    </fill>
    <fill>
      <patternFill patternType="solid">
        <fgColor rgb="FF002060"/>
        <bgColor indexed="64"/>
      </patternFill>
    </fill>
    <fill>
      <patternFill patternType="solid">
        <fgColor theme="9" tint="-0.249977111117893"/>
        <bgColor indexed="64"/>
      </patternFill>
    </fill>
    <fill>
      <patternFill patternType="solid">
        <fgColor theme="8" tint="0.39997558519241921"/>
        <bgColor indexed="64"/>
      </patternFill>
    </fill>
    <fill>
      <patternFill patternType="solid">
        <fgColor rgb="FF9A0000"/>
        <bgColor indexed="64"/>
      </patternFill>
    </fill>
    <fill>
      <patternFill patternType="solid">
        <fgColor theme="7" tint="-0.249977111117893"/>
        <bgColor indexed="64"/>
      </patternFill>
    </fill>
    <fill>
      <patternFill patternType="solid">
        <fgColor rgb="FF006666"/>
        <bgColor indexed="64"/>
      </patternFill>
    </fill>
    <fill>
      <patternFill patternType="solid">
        <fgColor rgb="FFC00000"/>
        <bgColor indexed="64"/>
      </patternFill>
    </fill>
    <fill>
      <patternFill patternType="solid">
        <fgColor theme="7" tint="0.39997558519241921"/>
        <bgColor indexed="64"/>
      </patternFill>
    </fill>
    <fill>
      <patternFill patternType="solid">
        <fgColor theme="0"/>
        <bgColor indexed="64"/>
      </patternFill>
    </fill>
    <fill>
      <patternFill patternType="solid">
        <fgColor rgb="FFB1A0C7"/>
        <bgColor indexed="64"/>
      </patternFill>
    </fill>
    <fill>
      <patternFill patternType="solid">
        <fgColor rgb="FFFFFFFF"/>
        <bgColor rgb="FF000000"/>
      </patternFill>
    </fill>
    <fill>
      <patternFill patternType="solid">
        <fgColor rgb="FFFFFFFF"/>
        <bgColor rgb="FFFFFFFF"/>
      </patternFill>
    </fill>
    <fill>
      <patternFill patternType="solid">
        <fgColor theme="0"/>
        <bgColor rgb="FF000000"/>
      </patternFill>
    </fill>
    <fill>
      <patternFill patternType="solid">
        <fgColor rgb="FFF4B084"/>
        <bgColor rgb="FFF4B084"/>
      </patternFill>
    </fill>
    <fill>
      <patternFill patternType="solid">
        <fgColor rgb="FFFFFF00"/>
        <bgColor indexed="64"/>
      </patternFill>
    </fill>
    <fill>
      <patternFill patternType="solid">
        <fgColor rgb="FF004C5A"/>
        <bgColor indexed="64"/>
      </patternFill>
    </fill>
    <fill>
      <patternFill patternType="solid">
        <fgColor rgb="FFFFFF00"/>
        <bgColor rgb="FFFFFFFF"/>
      </patternFill>
    </fill>
  </fills>
  <borders count="5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rgb="FF004C5A"/>
      </left>
      <right style="thin">
        <color rgb="FF004C5A"/>
      </right>
      <top style="double">
        <color rgb="FF004C5A"/>
      </top>
      <bottom style="thin">
        <color rgb="FF004C5A"/>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rgb="FF004C5A"/>
      </left>
      <right style="thin">
        <color rgb="FF004C5A"/>
      </right>
      <top style="double">
        <color rgb="FF004C5A"/>
      </top>
      <bottom style="thin">
        <color rgb="FF004C5A"/>
      </bottom>
      <diagonal/>
    </border>
    <border>
      <left style="thin">
        <color rgb="FF004C5A"/>
      </left>
      <right style="medium">
        <color rgb="FF004C5A"/>
      </right>
      <top style="double">
        <color rgb="FF004C5A"/>
      </top>
      <bottom style="thin">
        <color rgb="FF004C5A"/>
      </bottom>
      <diagonal/>
    </border>
    <border>
      <left style="medium">
        <color rgb="FF004C5A"/>
      </left>
      <right style="thin">
        <color rgb="FF004C5A"/>
      </right>
      <top style="thin">
        <color rgb="FF004C5A"/>
      </top>
      <bottom style="double">
        <color rgb="FF004C5A"/>
      </bottom>
      <diagonal/>
    </border>
    <border>
      <left style="thin">
        <color rgb="FF004C5A"/>
      </left>
      <right style="thin">
        <color rgb="FF004C5A"/>
      </right>
      <top style="thin">
        <color rgb="FF004C5A"/>
      </top>
      <bottom style="double">
        <color rgb="FF004C5A"/>
      </bottom>
      <diagonal/>
    </border>
    <border>
      <left style="thin">
        <color rgb="FF004C5A"/>
      </left>
      <right style="medium">
        <color rgb="FF004C5A"/>
      </right>
      <top style="thin">
        <color rgb="FF004C5A"/>
      </top>
      <bottom style="double">
        <color rgb="FF004C5A"/>
      </bottom>
      <diagonal/>
    </border>
    <border>
      <left style="medium">
        <color rgb="FF004C5A"/>
      </left>
      <right style="thin">
        <color rgb="FF004C5A"/>
      </right>
      <top style="double">
        <color rgb="FF004C5A"/>
      </top>
      <bottom style="double">
        <color rgb="FF004C5A"/>
      </bottom>
      <diagonal/>
    </border>
    <border>
      <left style="thin">
        <color rgb="FF004C5A"/>
      </left>
      <right style="thin">
        <color rgb="FF004C5A"/>
      </right>
      <top style="double">
        <color rgb="FF004C5A"/>
      </top>
      <bottom style="double">
        <color rgb="FF004C5A"/>
      </bottom>
      <diagonal/>
    </border>
    <border>
      <left style="thin">
        <color rgb="FF004C5A"/>
      </left>
      <right style="medium">
        <color rgb="FF004C5A"/>
      </right>
      <top style="double">
        <color rgb="FF004C5A"/>
      </top>
      <bottom style="double">
        <color rgb="FF004C5A"/>
      </bottom>
      <diagonal/>
    </border>
    <border>
      <left style="medium">
        <color rgb="FF004C5A"/>
      </left>
      <right style="thin">
        <color rgb="FF004C5A"/>
      </right>
      <top style="double">
        <color rgb="FF004C5A"/>
      </top>
      <bottom/>
      <diagonal/>
    </border>
    <border>
      <left style="thin">
        <color rgb="FF004C5A"/>
      </left>
      <right style="thin">
        <color rgb="FF004C5A"/>
      </right>
      <top style="double">
        <color rgb="FF004C5A"/>
      </top>
      <bottom/>
      <diagonal/>
    </border>
    <border>
      <left style="thin">
        <color rgb="FF004C5A"/>
      </left>
      <right style="medium">
        <color rgb="FF004C5A"/>
      </right>
      <top style="double">
        <color rgb="FF004C5A"/>
      </top>
      <bottom/>
      <diagonal/>
    </border>
    <border>
      <left style="medium">
        <color rgb="FF004C5A"/>
      </left>
      <right style="thin">
        <color rgb="FF004C5A"/>
      </right>
      <top style="thin">
        <color rgb="FF004C5A"/>
      </top>
      <bottom style="thin">
        <color rgb="FF004C5A"/>
      </bottom>
      <diagonal/>
    </border>
    <border>
      <left style="thin">
        <color rgb="FF004C5A"/>
      </left>
      <right style="thin">
        <color rgb="FF004C5A"/>
      </right>
      <top style="thin">
        <color rgb="FF004C5A"/>
      </top>
      <bottom style="thin">
        <color rgb="FF004C5A"/>
      </bottom>
      <diagonal/>
    </border>
    <border>
      <left style="thin">
        <color rgb="FF004C5A"/>
      </left>
      <right style="medium">
        <color rgb="FF004C5A"/>
      </right>
      <top style="thin">
        <color rgb="FF004C5A"/>
      </top>
      <bottom style="thin">
        <color rgb="FF004C5A"/>
      </bottom>
      <diagonal/>
    </border>
    <border>
      <left style="medium">
        <color rgb="FF004C5A"/>
      </left>
      <right style="thin">
        <color rgb="FF004C5A"/>
      </right>
      <top style="thin">
        <color rgb="FF004C5A"/>
      </top>
      <bottom/>
      <diagonal/>
    </border>
    <border>
      <left style="thin">
        <color rgb="FF004C5A"/>
      </left>
      <right style="thin">
        <color rgb="FF004C5A"/>
      </right>
      <top style="thin">
        <color rgb="FF004C5A"/>
      </top>
      <bottom/>
      <diagonal/>
    </border>
    <border>
      <left style="thin">
        <color rgb="FF004C5A"/>
      </left>
      <right style="medium">
        <color rgb="FF004C5A"/>
      </right>
      <top style="thin">
        <color rgb="FF004C5A"/>
      </top>
      <bottom/>
      <diagonal/>
    </border>
    <border>
      <left style="medium">
        <color rgb="FF004C5A"/>
      </left>
      <right style="thin">
        <color rgb="FF004C5A"/>
      </right>
      <top/>
      <bottom style="thin">
        <color rgb="FF004C5A"/>
      </bottom>
      <diagonal/>
    </border>
    <border>
      <left style="thin">
        <color rgb="FF004C5A"/>
      </left>
      <right style="thin">
        <color rgb="FF004C5A"/>
      </right>
      <top/>
      <bottom style="thin">
        <color rgb="FF004C5A"/>
      </bottom>
      <diagonal/>
    </border>
    <border>
      <left style="thin">
        <color rgb="FF004C5A"/>
      </left>
      <right style="medium">
        <color rgb="FF004C5A"/>
      </right>
      <top/>
      <bottom style="thin">
        <color rgb="FF004C5A"/>
      </bottom>
      <diagonal/>
    </border>
    <border>
      <left style="medium">
        <color rgb="FF004C5A"/>
      </left>
      <right style="thin">
        <color rgb="FF004C5A"/>
      </right>
      <top/>
      <bottom/>
      <diagonal/>
    </border>
    <border>
      <left style="thin">
        <color rgb="FF004C5A"/>
      </left>
      <right style="thin">
        <color rgb="FF004C5A"/>
      </right>
      <top/>
      <bottom/>
      <diagonal/>
    </border>
    <border>
      <left style="thin">
        <color rgb="FF004C5A"/>
      </left>
      <right style="medium">
        <color rgb="FF004C5A"/>
      </right>
      <top/>
      <bottom/>
      <diagonal/>
    </border>
    <border>
      <left style="medium">
        <color rgb="FF004C5A"/>
      </left>
      <right style="thin">
        <color rgb="FF004C5A"/>
      </right>
      <top/>
      <bottom style="double">
        <color rgb="FF004C5A"/>
      </bottom>
      <diagonal/>
    </border>
    <border>
      <left style="thin">
        <color rgb="FF004C5A"/>
      </left>
      <right style="thin">
        <color rgb="FF004C5A"/>
      </right>
      <top/>
      <bottom style="double">
        <color rgb="FF004C5A"/>
      </bottom>
      <diagonal/>
    </border>
    <border>
      <left style="thin">
        <color rgb="FF004C5A"/>
      </left>
      <right style="medium">
        <color rgb="FF004C5A"/>
      </right>
      <top/>
      <bottom style="double">
        <color rgb="FF004C5A"/>
      </bottom>
      <diagonal/>
    </border>
    <border>
      <left style="thin">
        <color rgb="FF004C5A"/>
      </left>
      <right/>
      <top/>
      <bottom style="double">
        <color rgb="FF004C5A"/>
      </bottom>
      <diagonal/>
    </border>
    <border>
      <left style="thin">
        <color rgb="FF004C5A"/>
      </left>
      <right/>
      <top style="double">
        <color rgb="FF004C5A"/>
      </top>
      <bottom style="thin">
        <color rgb="FF004C5A"/>
      </bottom>
      <diagonal/>
    </border>
    <border>
      <left style="medium">
        <color rgb="FF004C5A"/>
      </left>
      <right/>
      <top style="double">
        <color rgb="FF004C5A"/>
      </top>
      <bottom style="thin">
        <color rgb="FF004C5A"/>
      </bottom>
      <diagonal/>
    </border>
    <border>
      <left style="medium">
        <color rgb="FF004C5A"/>
      </left>
      <right/>
      <top style="thin">
        <color rgb="FF004C5A"/>
      </top>
      <bottom style="double">
        <color rgb="FF004C5A"/>
      </bottom>
      <diagonal/>
    </border>
    <border>
      <left style="medium">
        <color theme="0"/>
      </left>
      <right/>
      <top style="double">
        <color theme="0"/>
      </top>
      <bottom style="double">
        <color theme="0"/>
      </bottom>
      <diagonal/>
    </border>
    <border>
      <left/>
      <right/>
      <top style="double">
        <color theme="0"/>
      </top>
      <bottom style="double">
        <color theme="0"/>
      </bottom>
      <diagonal/>
    </border>
    <border>
      <left/>
      <right style="medium">
        <color theme="0"/>
      </right>
      <top style="double">
        <color theme="0"/>
      </top>
      <bottom style="double">
        <color theme="0"/>
      </bottom>
      <diagonal/>
    </border>
    <border>
      <left style="thin">
        <color indexed="64"/>
      </left>
      <right style="double">
        <color theme="0"/>
      </right>
      <top style="double">
        <color theme="0"/>
      </top>
      <bottom style="medium">
        <color theme="0"/>
      </bottom>
      <diagonal/>
    </border>
    <border>
      <left style="double">
        <color theme="0"/>
      </left>
      <right style="double">
        <color theme="0"/>
      </right>
      <top style="double">
        <color theme="0"/>
      </top>
      <bottom style="thin">
        <color indexed="64"/>
      </bottom>
      <diagonal/>
    </border>
    <border>
      <left style="double">
        <color theme="0"/>
      </left>
      <right style="double">
        <color theme="0"/>
      </right>
      <top style="double">
        <color theme="0"/>
      </top>
      <bottom style="medium">
        <color theme="0"/>
      </bottom>
      <diagonal/>
    </border>
    <border>
      <left style="thin">
        <color indexed="64"/>
      </left>
      <right style="thin">
        <color rgb="FF004C5A"/>
      </right>
      <top/>
      <bottom style="double">
        <color rgb="FF004C5A"/>
      </bottom>
      <diagonal/>
    </border>
    <border>
      <left style="thin">
        <color rgb="FF004C5A"/>
      </left>
      <right style="thin">
        <color indexed="64"/>
      </right>
      <top/>
      <bottom style="double">
        <color rgb="FF004C5A"/>
      </bottom>
      <diagonal/>
    </border>
    <border>
      <left style="thin">
        <color indexed="64"/>
      </left>
      <right style="thin">
        <color rgb="FF004C5A"/>
      </right>
      <top style="double">
        <color rgb="FF004C5A"/>
      </top>
      <bottom style="double">
        <color rgb="FF004C5A"/>
      </bottom>
      <diagonal/>
    </border>
    <border>
      <left style="thin">
        <color rgb="FF004C5A"/>
      </left>
      <right style="thin">
        <color indexed="64"/>
      </right>
      <top style="double">
        <color rgb="FF004C5A"/>
      </top>
      <bottom style="double">
        <color rgb="FF004C5A"/>
      </bottom>
      <diagonal/>
    </border>
    <border>
      <left style="thin">
        <color indexed="64"/>
      </left>
      <right style="thin">
        <color rgb="FF004C5A"/>
      </right>
      <top style="thin">
        <color indexed="64"/>
      </top>
      <bottom style="double">
        <color rgb="FF004C5A"/>
      </bottom>
      <diagonal/>
    </border>
    <border>
      <left style="thin">
        <color rgb="FF004C5A"/>
      </left>
      <right style="thin">
        <color rgb="FF004C5A"/>
      </right>
      <top style="thin">
        <color indexed="64"/>
      </top>
      <bottom style="double">
        <color rgb="FF004C5A"/>
      </bottom>
      <diagonal/>
    </border>
    <border>
      <left style="thin">
        <color rgb="FF004C5A"/>
      </left>
      <right style="thin">
        <color indexed="64"/>
      </right>
      <top style="thin">
        <color indexed="64"/>
      </top>
      <bottom style="double">
        <color rgb="FF004C5A"/>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9" fontId="8" fillId="0" borderId="0" applyFont="0" applyFill="0" applyBorder="0" applyAlignment="0" applyProtection="0"/>
  </cellStyleXfs>
  <cellXfs count="1176">
    <xf numFmtId="0" fontId="0" fillId="0" borderId="0" xfId="0"/>
    <xf numFmtId="0" fontId="4" fillId="0" borderId="0" xfId="4" applyFont="1" applyAlignment="1"/>
    <xf numFmtId="0" fontId="1" fillId="0" borderId="0" xfId="4"/>
    <xf numFmtId="0" fontId="3" fillId="0" borderId="0" xfId="4" applyFont="1"/>
    <xf numFmtId="0" fontId="2" fillId="9" borderId="2" xfId="0" applyFont="1" applyFill="1" applyBorder="1" applyAlignment="1" applyProtection="1">
      <alignment horizontal="center" vertical="center" wrapText="1"/>
    </xf>
    <xf numFmtId="164" fontId="18" fillId="0" borderId="3" xfId="0" applyNumberFormat="1" applyFont="1" applyFill="1" applyBorder="1" applyAlignment="1" applyProtection="1">
      <alignment horizontal="center" vertical="center" wrapText="1"/>
      <protection locked="0"/>
    </xf>
    <xf numFmtId="2" fontId="16" fillId="0" borderId="3" xfId="0" applyNumberFormat="1" applyFont="1" applyFill="1" applyBorder="1" applyAlignment="1">
      <alignment horizontal="center" vertical="center"/>
    </xf>
    <xf numFmtId="1" fontId="17" fillId="0" borderId="3" xfId="0" applyNumberFormat="1" applyFont="1" applyFill="1" applyBorder="1" applyAlignment="1">
      <alignment horizontal="center" vertical="center" wrapText="1"/>
    </xf>
    <xf numFmtId="0" fontId="16" fillId="0" borderId="3" xfId="0" applyFont="1" applyFill="1" applyBorder="1" applyAlignment="1">
      <alignment horizontal="justify" vertical="center" wrapText="1"/>
    </xf>
    <xf numFmtId="14" fontId="16" fillId="0" borderId="3" xfId="0" applyNumberFormat="1" applyFont="1" applyFill="1" applyBorder="1" applyAlignment="1">
      <alignment horizontal="center" vertical="center"/>
    </xf>
    <xf numFmtId="1" fontId="19" fillId="0" borderId="3" xfId="0" applyNumberFormat="1" applyFont="1" applyFill="1" applyBorder="1" applyAlignment="1">
      <alignment horizontal="center" vertical="center" wrapText="1"/>
    </xf>
    <xf numFmtId="9" fontId="18" fillId="0" borderId="3" xfId="3" applyFont="1" applyFill="1" applyBorder="1" applyAlignment="1">
      <alignment horizontal="center" vertical="center" wrapText="1"/>
    </xf>
    <xf numFmtId="0" fontId="19" fillId="0" borderId="3"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3" xfId="0" applyFont="1" applyFill="1" applyBorder="1" applyAlignment="1">
      <alignment horizontal="center" vertical="center"/>
    </xf>
    <xf numFmtId="0" fontId="16" fillId="0" borderId="12" xfId="0" applyFont="1" applyFill="1" applyBorder="1" applyAlignment="1">
      <alignment horizontal="center" vertical="center"/>
    </xf>
    <xf numFmtId="164" fontId="18" fillId="0" borderId="14" xfId="0" applyNumberFormat="1" applyFont="1" applyFill="1" applyBorder="1" applyAlignment="1" applyProtection="1">
      <alignment horizontal="center" vertical="center" wrapText="1"/>
      <protection locked="0"/>
    </xf>
    <xf numFmtId="2" fontId="16" fillId="0" borderId="14" xfId="0" applyNumberFormat="1" applyFont="1" applyFill="1" applyBorder="1" applyAlignment="1">
      <alignment horizontal="center" vertical="center"/>
    </xf>
    <xf numFmtId="1" fontId="17" fillId="0" borderId="14" xfId="0" applyNumberFormat="1" applyFont="1" applyFill="1" applyBorder="1" applyAlignment="1">
      <alignment horizontal="center" vertical="center" wrapText="1"/>
    </xf>
    <xf numFmtId="0" fontId="16" fillId="0" borderId="14" xfId="0" applyFont="1" applyFill="1" applyBorder="1" applyAlignment="1">
      <alignment horizontal="justify" vertical="center" wrapText="1"/>
    </xf>
    <xf numFmtId="14" fontId="16" fillId="0" borderId="14" xfId="0" applyNumberFormat="1" applyFont="1" applyFill="1" applyBorder="1" applyAlignment="1">
      <alignment horizontal="center" vertical="center"/>
    </xf>
    <xf numFmtId="1" fontId="19" fillId="0" borderId="14" xfId="0" applyNumberFormat="1" applyFont="1" applyFill="1" applyBorder="1" applyAlignment="1">
      <alignment horizontal="center" vertical="center" wrapText="1"/>
    </xf>
    <xf numFmtId="9" fontId="18" fillId="0" borderId="14" xfId="3" applyFont="1" applyFill="1" applyBorder="1" applyAlignment="1">
      <alignment horizontal="center" vertical="center" wrapText="1"/>
    </xf>
    <xf numFmtId="0" fontId="19" fillId="0" borderId="14" xfId="0" applyFont="1" applyFill="1" applyBorder="1" applyAlignment="1">
      <alignment horizontal="center" vertical="center" wrapText="1"/>
    </xf>
    <xf numFmtId="0" fontId="16" fillId="0" borderId="14" xfId="0" applyFont="1" applyFill="1" applyBorder="1" applyAlignment="1">
      <alignment horizontal="center" vertical="center" wrapText="1"/>
    </xf>
    <xf numFmtId="0" fontId="16" fillId="0" borderId="14" xfId="0" applyFont="1" applyFill="1" applyBorder="1" applyAlignment="1">
      <alignment horizontal="center" vertical="center"/>
    </xf>
    <xf numFmtId="0" fontId="16" fillId="0" borderId="15" xfId="0" applyFont="1" applyFill="1" applyBorder="1" applyAlignment="1">
      <alignment horizontal="center" vertical="center"/>
    </xf>
    <xf numFmtId="0" fontId="16" fillId="0" borderId="16" xfId="0" applyFont="1" applyFill="1" applyBorder="1" applyAlignment="1" applyProtection="1">
      <alignment horizontal="center" vertical="center" wrapText="1"/>
      <protection locked="0"/>
    </xf>
    <xf numFmtId="0" fontId="16" fillId="0" borderId="17" xfId="0" applyFont="1" applyFill="1" applyBorder="1" applyAlignment="1" applyProtection="1">
      <alignment horizontal="center" vertical="center" wrapText="1"/>
      <protection locked="0"/>
    </xf>
    <xf numFmtId="0" fontId="16" fillId="0" borderId="17" xfId="0" applyFont="1" applyFill="1" applyBorder="1" applyAlignment="1" applyProtection="1">
      <alignment horizontal="justify" vertical="center" wrapText="1"/>
      <protection locked="0"/>
    </xf>
    <xf numFmtId="0" fontId="16" fillId="0" borderId="17" xfId="0" applyFont="1" applyFill="1" applyBorder="1" applyAlignment="1">
      <alignment horizontal="center" vertical="center" wrapText="1"/>
    </xf>
    <xf numFmtId="1" fontId="17" fillId="0" borderId="17" xfId="0" applyNumberFormat="1" applyFont="1" applyFill="1" applyBorder="1" applyAlignment="1">
      <alignment horizontal="center" vertical="center" wrapText="1"/>
    </xf>
    <xf numFmtId="0" fontId="18" fillId="0" borderId="17" xfId="0" applyFont="1" applyFill="1" applyBorder="1" applyAlignment="1" applyProtection="1">
      <alignment horizontal="justify" vertical="center" wrapText="1"/>
      <protection locked="0"/>
    </xf>
    <xf numFmtId="0" fontId="16" fillId="0" borderId="17" xfId="0" applyFont="1" applyFill="1" applyBorder="1" applyAlignment="1">
      <alignment horizontal="center" vertical="center"/>
    </xf>
    <xf numFmtId="44" fontId="16" fillId="0" borderId="17" xfId="2" applyFont="1" applyFill="1" applyBorder="1" applyAlignment="1">
      <alignment horizontal="center" vertical="center"/>
    </xf>
    <xf numFmtId="164" fontId="18" fillId="0" borderId="17" xfId="0" applyNumberFormat="1" applyFont="1" applyFill="1" applyBorder="1" applyAlignment="1" applyProtection="1">
      <alignment horizontal="center" vertical="center" wrapText="1"/>
      <protection locked="0"/>
    </xf>
    <xf numFmtId="2" fontId="16" fillId="0" borderId="17" xfId="0" applyNumberFormat="1" applyFont="1" applyFill="1" applyBorder="1" applyAlignment="1">
      <alignment horizontal="center" vertical="center"/>
    </xf>
    <xf numFmtId="0" fontId="16" fillId="0" borderId="17" xfId="0" applyFont="1" applyFill="1" applyBorder="1" applyAlignment="1">
      <alignment horizontal="justify" vertical="center" wrapText="1"/>
    </xf>
    <xf numFmtId="14" fontId="16" fillId="0" borderId="17" xfId="0" applyNumberFormat="1" applyFont="1" applyFill="1" applyBorder="1" applyAlignment="1">
      <alignment horizontal="center" vertical="center"/>
    </xf>
    <xf numFmtId="1" fontId="19" fillId="0" borderId="17" xfId="0" applyNumberFormat="1" applyFont="1" applyFill="1" applyBorder="1" applyAlignment="1">
      <alignment horizontal="center" vertical="center" wrapText="1"/>
    </xf>
    <xf numFmtId="9" fontId="18" fillId="0" borderId="17" xfId="3" applyFont="1" applyFill="1" applyBorder="1" applyAlignment="1">
      <alignment horizontal="center" vertical="center" wrapText="1"/>
    </xf>
    <xf numFmtId="0" fontId="19" fillId="0" borderId="17" xfId="0" applyFont="1" applyFill="1" applyBorder="1" applyAlignment="1">
      <alignment horizontal="center" vertical="center" wrapText="1"/>
    </xf>
    <xf numFmtId="0" fontId="16" fillId="0" borderId="18" xfId="0" applyFont="1" applyFill="1" applyBorder="1" applyAlignment="1">
      <alignment horizontal="center" vertical="center"/>
    </xf>
    <xf numFmtId="0" fontId="16" fillId="0" borderId="19" xfId="0" applyFont="1" applyFill="1" applyBorder="1" applyAlignment="1" applyProtection="1">
      <alignment horizontal="center" vertical="center" wrapText="1"/>
      <protection locked="0"/>
    </xf>
    <xf numFmtId="0" fontId="16" fillId="0" borderId="20" xfId="0" applyFont="1" applyFill="1" applyBorder="1" applyAlignment="1" applyProtection="1">
      <alignment horizontal="center" vertical="center" wrapText="1"/>
      <protection locked="0"/>
    </xf>
    <xf numFmtId="0" fontId="16" fillId="0" borderId="20" xfId="0" applyFont="1" applyFill="1" applyBorder="1" applyAlignment="1" applyProtection="1">
      <alignment horizontal="justify" vertical="center" wrapText="1"/>
      <protection locked="0"/>
    </xf>
    <xf numFmtId="0" fontId="16" fillId="0" borderId="20" xfId="0" applyFont="1" applyFill="1" applyBorder="1" applyAlignment="1">
      <alignment horizontal="center" vertical="center" wrapText="1"/>
    </xf>
    <xf numFmtId="1" fontId="17" fillId="0" borderId="20" xfId="0" applyNumberFormat="1" applyFont="1" applyFill="1" applyBorder="1" applyAlignment="1">
      <alignment horizontal="center" vertical="center" wrapText="1"/>
    </xf>
    <xf numFmtId="0" fontId="18" fillId="0" borderId="20" xfId="0" applyFont="1" applyFill="1" applyBorder="1" applyAlignment="1" applyProtection="1">
      <alignment horizontal="justify" vertical="center" wrapText="1"/>
      <protection locked="0"/>
    </xf>
    <xf numFmtId="0" fontId="16" fillId="0" borderId="20" xfId="0" applyFont="1" applyFill="1" applyBorder="1" applyAlignment="1">
      <alignment horizontal="center" vertical="center"/>
    </xf>
    <xf numFmtId="44" fontId="16" fillId="0" borderId="20" xfId="2" applyFont="1" applyFill="1" applyBorder="1" applyAlignment="1">
      <alignment horizontal="center" vertical="center"/>
    </xf>
    <xf numFmtId="165" fontId="19" fillId="0" borderId="20" xfId="0" applyNumberFormat="1" applyFont="1" applyFill="1" applyBorder="1" applyAlignment="1">
      <alignment horizontal="center" vertical="center" wrapText="1"/>
    </xf>
    <xf numFmtId="164" fontId="18" fillId="0" borderId="20" xfId="0" applyNumberFormat="1" applyFont="1" applyFill="1" applyBorder="1" applyAlignment="1" applyProtection="1">
      <alignment horizontal="center" vertical="center" wrapText="1"/>
      <protection locked="0"/>
    </xf>
    <xf numFmtId="2" fontId="16" fillId="0" borderId="20" xfId="0" applyNumberFormat="1" applyFont="1" applyFill="1" applyBorder="1" applyAlignment="1">
      <alignment horizontal="center" vertical="center"/>
    </xf>
    <xf numFmtId="166" fontId="19" fillId="0" borderId="20" xfId="0" applyNumberFormat="1" applyFont="1" applyFill="1" applyBorder="1" applyAlignment="1">
      <alignment horizontal="justify" vertical="center" wrapText="1"/>
    </xf>
    <xf numFmtId="14" fontId="19" fillId="0" borderId="20" xfId="0" applyNumberFormat="1" applyFont="1" applyFill="1" applyBorder="1" applyAlignment="1">
      <alignment horizontal="center" vertical="center" wrapText="1"/>
    </xf>
    <xf numFmtId="1" fontId="19" fillId="0" borderId="20" xfId="0" applyNumberFormat="1" applyFont="1" applyFill="1" applyBorder="1" applyAlignment="1">
      <alignment horizontal="center" vertical="center" wrapText="1"/>
    </xf>
    <xf numFmtId="9" fontId="18" fillId="0" borderId="20" xfId="3" applyFont="1" applyFill="1" applyBorder="1" applyAlignment="1">
      <alignment horizontal="center" vertical="center" wrapText="1"/>
    </xf>
    <xf numFmtId="0" fontId="19" fillId="0" borderId="20" xfId="0" applyFont="1" applyFill="1" applyBorder="1" applyAlignment="1">
      <alignment horizontal="center" vertical="center" wrapText="1"/>
    </xf>
    <xf numFmtId="166" fontId="19" fillId="0" borderId="20" xfId="0" applyNumberFormat="1" applyFont="1" applyFill="1" applyBorder="1" applyAlignment="1">
      <alignment horizontal="center" vertical="center" wrapText="1"/>
    </xf>
    <xf numFmtId="166" fontId="19" fillId="0" borderId="21" xfId="0" applyNumberFormat="1" applyFont="1" applyFill="1" applyBorder="1" applyAlignment="1">
      <alignment horizontal="center" vertical="center" wrapText="1"/>
    </xf>
    <xf numFmtId="165" fontId="19" fillId="0" borderId="17" xfId="0" applyNumberFormat="1" applyFont="1" applyFill="1" applyBorder="1" applyAlignment="1">
      <alignment horizontal="center" vertical="center" wrapText="1"/>
    </xf>
    <xf numFmtId="166" fontId="19" fillId="0" borderId="17" xfId="0" applyNumberFormat="1" applyFont="1" applyFill="1" applyBorder="1" applyAlignment="1">
      <alignment horizontal="justify" vertical="center" wrapText="1"/>
    </xf>
    <xf numFmtId="14" fontId="19" fillId="0" borderId="17" xfId="0" applyNumberFormat="1" applyFont="1" applyFill="1" applyBorder="1" applyAlignment="1">
      <alignment horizontal="center" vertical="center" wrapText="1"/>
    </xf>
    <xf numFmtId="166" fontId="19" fillId="0" borderId="17" xfId="0" applyNumberFormat="1" applyFont="1" applyFill="1" applyBorder="1" applyAlignment="1">
      <alignment horizontal="center" vertical="center" wrapText="1"/>
    </xf>
    <xf numFmtId="166" fontId="19" fillId="0" borderId="18" xfId="0" applyNumberFormat="1" applyFont="1" applyFill="1" applyBorder="1" applyAlignment="1">
      <alignment horizontal="center" vertical="center" wrapText="1"/>
    </xf>
    <xf numFmtId="0" fontId="19" fillId="0" borderId="18"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20" xfId="0" applyFont="1" applyFill="1" applyBorder="1" applyAlignment="1">
      <alignment horizontal="justify" vertical="center" wrapText="1"/>
    </xf>
    <xf numFmtId="14" fontId="16" fillId="0" borderId="20" xfId="0" applyNumberFormat="1" applyFont="1" applyFill="1" applyBorder="1" applyAlignment="1">
      <alignment horizontal="center" vertical="center"/>
    </xf>
    <xf numFmtId="0" fontId="16" fillId="0" borderId="21" xfId="0" applyFont="1" applyFill="1" applyBorder="1" applyAlignment="1">
      <alignment horizontal="center" vertical="center" wrapText="1"/>
    </xf>
    <xf numFmtId="166" fontId="19" fillId="0" borderId="3" xfId="0" applyNumberFormat="1" applyFont="1" applyFill="1" applyBorder="1" applyAlignment="1">
      <alignment horizontal="justify" vertical="center" wrapText="1"/>
    </xf>
    <xf numFmtId="0" fontId="19" fillId="0" borderId="12" xfId="0" applyFont="1" applyFill="1" applyBorder="1" applyAlignment="1">
      <alignment horizontal="center" vertical="center" wrapText="1"/>
    </xf>
    <xf numFmtId="2" fontId="16" fillId="0" borderId="23" xfId="0" applyNumberFormat="1" applyFont="1" applyFill="1" applyBorder="1" applyAlignment="1">
      <alignment horizontal="center" vertical="center"/>
    </xf>
    <xf numFmtId="1" fontId="17" fillId="0" borderId="23" xfId="0" applyNumberFormat="1" applyFont="1" applyFill="1" applyBorder="1" applyAlignment="1">
      <alignment horizontal="center" vertical="center" wrapText="1"/>
    </xf>
    <xf numFmtId="166" fontId="19" fillId="0" borderId="23" xfId="0" applyNumberFormat="1" applyFont="1" applyFill="1" applyBorder="1" applyAlignment="1">
      <alignment horizontal="justify" vertical="center" wrapText="1"/>
    </xf>
    <xf numFmtId="14" fontId="16" fillId="0" borderId="23" xfId="0" applyNumberFormat="1" applyFont="1" applyFill="1" applyBorder="1" applyAlignment="1">
      <alignment horizontal="center" vertical="center"/>
    </xf>
    <xf numFmtId="1" fontId="19" fillId="0" borderId="23" xfId="0" applyNumberFormat="1" applyFont="1" applyFill="1" applyBorder="1" applyAlignment="1">
      <alignment horizontal="center" vertical="center" wrapText="1"/>
    </xf>
    <xf numFmtId="9" fontId="18" fillId="0" borderId="23" xfId="3" applyFont="1" applyFill="1" applyBorder="1" applyAlignment="1">
      <alignment horizontal="center" vertical="center" wrapText="1"/>
    </xf>
    <xf numFmtId="0" fontId="19" fillId="0" borderId="23" xfId="0" applyFont="1" applyFill="1" applyBorder="1" applyAlignment="1">
      <alignment horizontal="center" vertical="center" wrapText="1"/>
    </xf>
    <xf numFmtId="0" fontId="19" fillId="0" borderId="24" xfId="0" applyFont="1" applyFill="1" applyBorder="1" applyAlignment="1">
      <alignment horizontal="center" vertical="center" wrapText="1"/>
    </xf>
    <xf numFmtId="166" fontId="19" fillId="0" borderId="14" xfId="0" applyNumberFormat="1" applyFont="1" applyFill="1" applyBorder="1" applyAlignment="1">
      <alignment horizontal="justify" vertical="center" wrapText="1"/>
    </xf>
    <xf numFmtId="0" fontId="19" fillId="0" borderId="15" xfId="0" applyFont="1" applyFill="1" applyBorder="1" applyAlignment="1">
      <alignment horizontal="center" vertical="center" wrapText="1"/>
    </xf>
    <xf numFmtId="44" fontId="16" fillId="0" borderId="3" xfId="2" applyFont="1" applyFill="1" applyBorder="1" applyAlignment="1">
      <alignment horizontal="center" vertical="center"/>
    </xf>
    <xf numFmtId="14" fontId="19" fillId="0" borderId="3" xfId="0" applyNumberFormat="1" applyFont="1" applyFill="1" applyBorder="1" applyAlignment="1">
      <alignment horizontal="center" vertical="center" wrapText="1"/>
    </xf>
    <xf numFmtId="166" fontId="19" fillId="0" borderId="12" xfId="0" applyNumberFormat="1" applyFont="1" applyFill="1" applyBorder="1" applyAlignment="1">
      <alignment horizontal="center" vertical="center" wrapText="1"/>
    </xf>
    <xf numFmtId="44" fontId="16" fillId="0" borderId="23" xfId="2" applyFont="1" applyFill="1" applyBorder="1" applyAlignment="1">
      <alignment horizontal="center" vertical="center"/>
    </xf>
    <xf numFmtId="0" fontId="16" fillId="0" borderId="23" xfId="0" applyFont="1" applyFill="1" applyBorder="1" applyAlignment="1">
      <alignment horizontal="justify" vertical="center" wrapText="1"/>
    </xf>
    <xf numFmtId="14" fontId="19" fillId="0" borderId="23" xfId="0" applyNumberFormat="1" applyFont="1" applyFill="1" applyBorder="1" applyAlignment="1">
      <alignment horizontal="center" vertical="center" wrapText="1"/>
    </xf>
    <xf numFmtId="164" fontId="18" fillId="0" borderId="23" xfId="0" applyNumberFormat="1" applyFont="1" applyFill="1" applyBorder="1" applyAlignment="1" applyProtection="1">
      <alignment horizontal="center" vertical="center" wrapText="1"/>
      <protection locked="0"/>
    </xf>
    <xf numFmtId="166" fontId="19" fillId="0" borderId="24" xfId="0" applyNumberFormat="1" applyFont="1" applyFill="1" applyBorder="1" applyAlignment="1">
      <alignment horizontal="center" vertical="center" wrapText="1"/>
    </xf>
    <xf numFmtId="44" fontId="16" fillId="0" borderId="14" xfId="2" applyFont="1" applyFill="1" applyBorder="1" applyAlignment="1">
      <alignment horizontal="center" vertical="center"/>
    </xf>
    <xf numFmtId="0" fontId="19" fillId="0" borderId="14" xfId="0" applyFont="1" applyFill="1" applyBorder="1" applyAlignment="1">
      <alignment horizontal="justify" vertical="center" wrapText="1"/>
    </xf>
    <xf numFmtId="14" fontId="19" fillId="0" borderId="14" xfId="0" applyNumberFormat="1" applyFont="1" applyFill="1" applyBorder="1" applyAlignment="1">
      <alignment horizontal="center" vertical="center" wrapText="1"/>
    </xf>
    <xf numFmtId="166" fontId="19" fillId="0" borderId="15" xfId="0" applyNumberFormat="1" applyFont="1" applyFill="1" applyBorder="1" applyAlignment="1">
      <alignment horizontal="center" vertical="center" wrapText="1"/>
    </xf>
    <xf numFmtId="0" fontId="18" fillId="0" borderId="17" xfId="0" applyFont="1" applyFill="1" applyBorder="1" applyAlignment="1" applyProtection="1">
      <alignment horizontal="center" vertical="center" wrapText="1"/>
      <protection locked="0"/>
    </xf>
    <xf numFmtId="166" fontId="18" fillId="0" borderId="17" xfId="1" applyNumberFormat="1" applyFont="1" applyFill="1" applyBorder="1" applyAlignment="1" applyProtection="1">
      <alignment horizontal="center" vertical="center" wrapText="1"/>
    </xf>
    <xf numFmtId="0" fontId="19" fillId="0" borderId="3" xfId="0" applyFont="1" applyFill="1" applyBorder="1" applyAlignment="1">
      <alignment horizontal="center" vertical="center" wrapText="1"/>
    </xf>
    <xf numFmtId="0" fontId="19" fillId="0" borderId="12" xfId="0" applyFont="1" applyFill="1" applyBorder="1" applyAlignment="1">
      <alignment horizontal="center" vertical="center" wrapText="1"/>
    </xf>
    <xf numFmtId="2" fontId="16" fillId="0" borderId="26" xfId="0" applyNumberFormat="1" applyFont="1" applyFill="1" applyBorder="1" applyAlignment="1">
      <alignment horizontal="center" vertical="center"/>
    </xf>
    <xf numFmtId="1" fontId="17" fillId="0" borderId="26" xfId="0" applyNumberFormat="1" applyFont="1" applyFill="1" applyBorder="1" applyAlignment="1">
      <alignment horizontal="center" vertical="center" wrapText="1"/>
    </xf>
    <xf numFmtId="166" fontId="19" fillId="0" borderId="26" xfId="0" applyNumberFormat="1" applyFont="1" applyFill="1" applyBorder="1" applyAlignment="1">
      <alignment horizontal="justify" vertical="center" wrapText="1"/>
    </xf>
    <xf numFmtId="14" fontId="19" fillId="0" borderId="26" xfId="0" applyNumberFormat="1" applyFont="1" applyFill="1" applyBorder="1" applyAlignment="1">
      <alignment horizontal="center" vertical="center" wrapText="1"/>
    </xf>
    <xf numFmtId="1" fontId="19" fillId="0" borderId="26" xfId="0" applyNumberFormat="1" applyFont="1" applyFill="1" applyBorder="1" applyAlignment="1">
      <alignment horizontal="center" vertical="center" wrapText="1"/>
    </xf>
    <xf numFmtId="9" fontId="18" fillId="0" borderId="26" xfId="3" applyFont="1" applyFill="1" applyBorder="1" applyAlignment="1">
      <alignment horizontal="center" vertical="center" wrapText="1"/>
    </xf>
    <xf numFmtId="0" fontId="19" fillId="0" borderId="26" xfId="0" applyFont="1" applyFill="1" applyBorder="1" applyAlignment="1">
      <alignment horizontal="center" vertical="center" wrapText="1"/>
    </xf>
    <xf numFmtId="0" fontId="19" fillId="0" borderId="3" xfId="0" applyFont="1" applyFill="1" applyBorder="1" applyAlignment="1">
      <alignment horizontal="justify" vertical="center" wrapText="1"/>
    </xf>
    <xf numFmtId="0" fontId="19" fillId="0" borderId="23" xfId="0" applyFont="1" applyFill="1" applyBorder="1" applyAlignment="1">
      <alignment horizontal="center" vertical="center" wrapText="1"/>
    </xf>
    <xf numFmtId="0" fontId="19" fillId="0" borderId="24" xfId="0" applyFont="1" applyFill="1" applyBorder="1" applyAlignment="1">
      <alignment horizontal="center" vertical="center" wrapText="1"/>
    </xf>
    <xf numFmtId="2" fontId="16" fillId="0" borderId="29" xfId="0" applyNumberFormat="1" applyFont="1" applyFill="1" applyBorder="1" applyAlignment="1">
      <alignment horizontal="center" vertical="center"/>
    </xf>
    <xf numFmtId="1" fontId="17" fillId="0" borderId="29" xfId="0" applyNumberFormat="1" applyFont="1" applyFill="1" applyBorder="1" applyAlignment="1">
      <alignment horizontal="center" vertical="center" wrapText="1"/>
    </xf>
    <xf numFmtId="166" fontId="19" fillId="0" borderId="29" xfId="0" applyNumberFormat="1" applyFont="1" applyFill="1" applyBorder="1" applyAlignment="1">
      <alignment horizontal="justify" vertical="center" wrapText="1"/>
    </xf>
    <xf numFmtId="14" fontId="19" fillId="0" borderId="29" xfId="0" applyNumberFormat="1" applyFont="1" applyFill="1" applyBorder="1" applyAlignment="1">
      <alignment horizontal="center" vertical="center" wrapText="1"/>
    </xf>
    <xf numFmtId="1" fontId="19" fillId="0" borderId="29" xfId="0" applyNumberFormat="1" applyFont="1" applyFill="1" applyBorder="1" applyAlignment="1">
      <alignment horizontal="center" vertical="center" wrapText="1"/>
    </xf>
    <xf numFmtId="9" fontId="18" fillId="0" borderId="29" xfId="3" applyFont="1" applyFill="1" applyBorder="1" applyAlignment="1">
      <alignment horizontal="center" vertical="center" wrapText="1"/>
    </xf>
    <xf numFmtId="0" fontId="19" fillId="0" borderId="29" xfId="0" applyFont="1" applyFill="1" applyBorder="1" applyAlignment="1">
      <alignment horizontal="center" vertical="center" wrapText="1"/>
    </xf>
    <xf numFmtId="0" fontId="19" fillId="0" borderId="30" xfId="0" applyFont="1" applyFill="1" applyBorder="1" applyAlignment="1">
      <alignment horizontal="center" vertical="center" wrapText="1"/>
    </xf>
    <xf numFmtId="0" fontId="19" fillId="0" borderId="19" xfId="0" applyFont="1" applyFill="1" applyBorder="1" applyAlignment="1">
      <alignment horizontal="center" vertical="center" wrapText="1"/>
    </xf>
    <xf numFmtId="0" fontId="19" fillId="0" borderId="20" xfId="0" applyFont="1" applyFill="1" applyBorder="1" applyAlignment="1">
      <alignment horizontal="justify" vertical="center" wrapText="1"/>
    </xf>
    <xf numFmtId="0" fontId="20" fillId="0" borderId="20" xfId="0" applyFont="1" applyFill="1" applyBorder="1" applyAlignment="1">
      <alignment horizontal="center" vertical="center" wrapText="1"/>
    </xf>
    <xf numFmtId="9" fontId="17" fillId="0" borderId="20" xfId="0" applyNumberFormat="1" applyFont="1" applyFill="1" applyBorder="1" applyAlignment="1">
      <alignment horizontal="center" vertical="center" wrapText="1"/>
    </xf>
    <xf numFmtId="0" fontId="19" fillId="0" borderId="21" xfId="0" applyFont="1" applyFill="1" applyBorder="1" applyAlignment="1">
      <alignment horizontal="center" vertical="center" wrapText="1"/>
    </xf>
    <xf numFmtId="0" fontId="19" fillId="0" borderId="19" xfId="0" applyFont="1" applyFill="1" applyBorder="1" applyAlignment="1" applyProtection="1">
      <alignment horizontal="center" vertical="center" wrapText="1"/>
    </xf>
    <xf numFmtId="0" fontId="19" fillId="0" borderId="20" xfId="0" applyFont="1" applyFill="1" applyBorder="1" applyAlignment="1" applyProtection="1">
      <alignment horizontal="center" vertical="center" wrapText="1"/>
    </xf>
    <xf numFmtId="0" fontId="19" fillId="0" borderId="20" xfId="0" applyFont="1" applyFill="1" applyBorder="1" applyAlignment="1" applyProtection="1">
      <alignment horizontal="justify" vertical="center" wrapText="1"/>
    </xf>
    <xf numFmtId="0" fontId="21" fillId="11" borderId="20" xfId="0" applyFont="1" applyFill="1" applyBorder="1" applyAlignment="1" applyProtection="1">
      <alignment horizontal="center" vertical="center" wrapText="1"/>
    </xf>
    <xf numFmtId="9" fontId="19" fillId="0" borderId="20" xfId="3" applyFont="1" applyFill="1" applyBorder="1" applyAlignment="1" applyProtection="1">
      <alignment horizontal="center" vertical="center" wrapText="1"/>
    </xf>
    <xf numFmtId="0" fontId="16" fillId="0" borderId="20" xfId="0" applyFont="1" applyBorder="1" applyAlignment="1">
      <alignment horizontal="center" vertical="center" wrapText="1"/>
    </xf>
    <xf numFmtId="14" fontId="19" fillId="0" borderId="20" xfId="0" applyNumberFormat="1" applyFont="1" applyFill="1" applyBorder="1" applyAlignment="1" applyProtection="1">
      <alignment horizontal="center" vertical="center" wrapText="1"/>
    </xf>
    <xf numFmtId="1" fontId="16" fillId="0" borderId="20" xfId="0" applyNumberFormat="1" applyFont="1" applyBorder="1" applyAlignment="1" applyProtection="1">
      <alignment horizontal="center" vertical="center" wrapText="1"/>
    </xf>
    <xf numFmtId="9" fontId="18" fillId="0" borderId="20" xfId="3" applyFont="1" applyFill="1" applyBorder="1" applyAlignment="1" applyProtection="1">
      <alignment horizontal="center" vertical="center" wrapText="1"/>
    </xf>
    <xf numFmtId="0" fontId="16" fillId="0" borderId="20" xfId="0" applyFont="1" applyBorder="1" applyAlignment="1" applyProtection="1">
      <alignment horizontal="center" vertical="center" wrapText="1"/>
    </xf>
    <xf numFmtId="0" fontId="19" fillId="0" borderId="21" xfId="0" applyFont="1" applyFill="1" applyBorder="1" applyAlignment="1" applyProtection="1">
      <alignment horizontal="center" vertical="center" wrapText="1"/>
    </xf>
    <xf numFmtId="14" fontId="19" fillId="0" borderId="3" xfId="0" applyNumberFormat="1" applyFont="1" applyFill="1" applyBorder="1" applyAlignment="1" applyProtection="1">
      <alignment horizontal="center" vertical="center" wrapText="1"/>
    </xf>
    <xf numFmtId="1" fontId="16" fillId="0" borderId="3" xfId="0" applyNumberFormat="1" applyFont="1" applyBorder="1" applyAlignment="1" applyProtection="1">
      <alignment horizontal="center" vertical="center" wrapText="1"/>
    </xf>
    <xf numFmtId="9" fontId="18" fillId="0" borderId="3" xfId="3" applyFont="1" applyFill="1" applyBorder="1" applyAlignment="1" applyProtection="1">
      <alignment horizontal="center" vertical="center" wrapText="1"/>
    </xf>
    <xf numFmtId="0" fontId="16" fillId="0" borderId="3" xfId="0" applyFont="1" applyBorder="1" applyAlignment="1" applyProtection="1">
      <alignment horizontal="center" vertical="center" wrapText="1"/>
    </xf>
    <xf numFmtId="0" fontId="19" fillId="0" borderId="3" xfId="0" applyFont="1" applyFill="1" applyBorder="1" applyAlignment="1" applyProtection="1">
      <alignment horizontal="center" vertical="center" wrapText="1"/>
    </xf>
    <xf numFmtId="0" fontId="19" fillId="0" borderId="12" xfId="0" applyFont="1" applyFill="1" applyBorder="1" applyAlignment="1" applyProtection="1">
      <alignment horizontal="center" vertical="center" wrapText="1"/>
    </xf>
    <xf numFmtId="14" fontId="19" fillId="0" borderId="23" xfId="0" applyNumberFormat="1" applyFont="1" applyFill="1" applyBorder="1" applyAlignment="1" applyProtection="1">
      <alignment horizontal="center" vertical="center" wrapText="1"/>
    </xf>
    <xf numFmtId="1" fontId="16" fillId="0" borderId="23" xfId="0" applyNumberFormat="1" applyFont="1" applyBorder="1" applyAlignment="1" applyProtection="1">
      <alignment horizontal="center" vertical="center" wrapText="1"/>
    </xf>
    <xf numFmtId="0" fontId="16" fillId="0" borderId="23" xfId="0" applyFont="1" applyBorder="1" applyAlignment="1" applyProtection="1">
      <alignment horizontal="center" vertical="center" wrapText="1"/>
    </xf>
    <xf numFmtId="0" fontId="19" fillId="0" borderId="23" xfId="0" applyFont="1" applyFill="1" applyBorder="1" applyAlignment="1" applyProtection="1">
      <alignment horizontal="center" vertical="center" wrapText="1"/>
    </xf>
    <xf numFmtId="0" fontId="19" fillId="0" borderId="23" xfId="0" applyFont="1" applyBorder="1" applyAlignment="1">
      <alignment horizontal="center" vertical="center" wrapText="1"/>
    </xf>
    <xf numFmtId="0" fontId="19" fillId="0" borderId="24" xfId="0" applyFont="1" applyBorder="1" applyAlignment="1">
      <alignment horizontal="center" vertical="center" wrapText="1"/>
    </xf>
    <xf numFmtId="14" fontId="19" fillId="0" borderId="14" xfId="0" applyNumberFormat="1" applyFont="1" applyFill="1" applyBorder="1" applyAlignment="1" applyProtection="1">
      <alignment horizontal="center" vertical="center" wrapText="1"/>
    </xf>
    <xf numFmtId="1" fontId="16" fillId="0" borderId="14" xfId="0" applyNumberFormat="1" applyFont="1" applyBorder="1" applyAlignment="1" applyProtection="1">
      <alignment horizontal="center" vertical="center" wrapText="1"/>
    </xf>
    <xf numFmtId="0" fontId="16" fillId="0" borderId="14" xfId="0" applyFont="1" applyBorder="1" applyAlignment="1" applyProtection="1">
      <alignment horizontal="center" vertical="center" wrapText="1"/>
    </xf>
    <xf numFmtId="0" fontId="19" fillId="0" borderId="14" xfId="0" applyFont="1" applyFill="1" applyBorder="1" applyAlignment="1" applyProtection="1">
      <alignment horizontal="center" vertical="center" wrapText="1"/>
    </xf>
    <xf numFmtId="0" fontId="19" fillId="0" borderId="14" xfId="0" applyFont="1" applyBorder="1" applyAlignment="1">
      <alignment horizontal="center" vertical="center" wrapText="1"/>
    </xf>
    <xf numFmtId="0" fontId="19" fillId="0" borderId="15" xfId="0" applyFont="1" applyBorder="1" applyAlignment="1">
      <alignment horizontal="center" vertical="center" wrapText="1"/>
    </xf>
    <xf numFmtId="1" fontId="16" fillId="0" borderId="3" xfId="0" applyNumberFormat="1" applyFont="1" applyFill="1" applyBorder="1" applyAlignment="1" applyProtection="1">
      <alignment horizontal="center" vertical="center" wrapText="1"/>
    </xf>
    <xf numFmtId="0" fontId="19" fillId="0" borderId="23" xfId="0" applyFont="1" applyFill="1" applyBorder="1" applyAlignment="1">
      <alignment horizontal="justify" vertical="center" wrapText="1"/>
    </xf>
    <xf numFmtId="1" fontId="16" fillId="0" borderId="23" xfId="0" applyNumberFormat="1" applyFont="1" applyFill="1" applyBorder="1" applyAlignment="1" applyProtection="1">
      <alignment horizontal="center" vertical="center" wrapText="1"/>
    </xf>
    <xf numFmtId="1" fontId="16" fillId="0" borderId="14" xfId="0" applyNumberFormat="1" applyFont="1" applyFill="1" applyBorder="1" applyAlignment="1" applyProtection="1">
      <alignment horizontal="center" vertical="center" wrapText="1"/>
    </xf>
    <xf numFmtId="0" fontId="18" fillId="0" borderId="17" xfId="0" applyFont="1" applyFill="1" applyBorder="1" applyAlignment="1" applyProtection="1">
      <alignment horizontal="justify" vertical="center" wrapText="1"/>
      <protection locked="0" hidden="1"/>
    </xf>
    <xf numFmtId="0" fontId="19" fillId="0" borderId="17" xfId="0" applyFont="1" applyFill="1" applyBorder="1" applyAlignment="1">
      <alignment horizontal="justify" vertical="center" wrapText="1"/>
    </xf>
    <xf numFmtId="14" fontId="16" fillId="0" borderId="3" xfId="0" applyNumberFormat="1"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26" xfId="0" applyFont="1" applyFill="1" applyBorder="1" applyAlignment="1">
      <alignment horizontal="justify" vertical="center" wrapText="1"/>
    </xf>
    <xf numFmtId="14" fontId="16" fillId="0" borderId="26" xfId="0" applyNumberFormat="1" applyFont="1" applyFill="1" applyBorder="1" applyAlignment="1">
      <alignment horizontal="center" vertical="center" wrapText="1"/>
    </xf>
    <xf numFmtId="0" fontId="16" fillId="0" borderId="26" xfId="0" applyFont="1" applyFill="1" applyBorder="1" applyAlignment="1">
      <alignment horizontal="center" vertical="center" wrapText="1"/>
    </xf>
    <xf numFmtId="0" fontId="16" fillId="0" borderId="27" xfId="0" applyFont="1" applyFill="1" applyBorder="1" applyAlignment="1">
      <alignment horizontal="center" vertical="center" wrapText="1"/>
    </xf>
    <xf numFmtId="14" fontId="16" fillId="0" borderId="23" xfId="0" applyNumberFormat="1" applyFont="1" applyFill="1" applyBorder="1" applyAlignment="1">
      <alignment horizontal="center" vertical="center" wrapText="1"/>
    </xf>
    <xf numFmtId="0" fontId="16" fillId="0" borderId="23" xfId="0" applyFont="1" applyFill="1" applyBorder="1" applyAlignment="1">
      <alignment horizontal="center" vertical="center" wrapText="1"/>
    </xf>
    <xf numFmtId="0" fontId="16" fillId="0" borderId="24" xfId="0" applyFont="1" applyFill="1" applyBorder="1" applyAlignment="1">
      <alignment horizontal="center" vertical="center" wrapText="1"/>
    </xf>
    <xf numFmtId="14" fontId="16" fillId="0" borderId="14" xfId="0" applyNumberFormat="1"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6" fillId="0" borderId="29" xfId="0" applyFont="1" applyFill="1" applyBorder="1" applyAlignment="1">
      <alignment horizontal="justify" vertical="center" wrapText="1"/>
    </xf>
    <xf numFmtId="14" fontId="16" fillId="0" borderId="29" xfId="0" applyNumberFormat="1" applyFont="1" applyFill="1" applyBorder="1" applyAlignment="1">
      <alignment horizontal="center" vertical="center" wrapText="1"/>
    </xf>
    <xf numFmtId="0" fontId="16" fillId="0" borderId="29" xfId="0" applyFont="1" applyFill="1" applyBorder="1" applyAlignment="1">
      <alignment horizontal="center" vertical="center" wrapText="1"/>
    </xf>
    <xf numFmtId="0" fontId="16" fillId="0" borderId="30" xfId="0" applyFont="1" applyFill="1" applyBorder="1" applyAlignment="1">
      <alignment horizontal="center" vertical="center" wrapText="1"/>
    </xf>
    <xf numFmtId="14" fontId="16" fillId="0" borderId="17" xfId="0" applyNumberFormat="1" applyFont="1" applyFill="1" applyBorder="1" applyAlignment="1">
      <alignment horizontal="center" vertical="center" wrapText="1"/>
    </xf>
    <xf numFmtId="44" fontId="16" fillId="0" borderId="26" xfId="2" applyFont="1" applyFill="1" applyBorder="1" applyAlignment="1">
      <alignment horizontal="center" vertical="center"/>
    </xf>
    <xf numFmtId="0" fontId="16" fillId="0" borderId="3" xfId="0" applyFont="1" applyFill="1" applyBorder="1" applyAlignment="1" applyProtection="1">
      <alignment horizontal="justify" vertical="center" wrapText="1"/>
      <protection locked="0"/>
    </xf>
    <xf numFmtId="14" fontId="16" fillId="11" borderId="3" xfId="0" applyNumberFormat="1" applyFont="1" applyFill="1" applyBorder="1" applyAlignment="1">
      <alignment horizontal="center" vertical="center"/>
    </xf>
    <xf numFmtId="0" fontId="16" fillId="0" borderId="3" xfId="0" applyFont="1" applyFill="1" applyBorder="1" applyAlignment="1" applyProtection="1">
      <alignment horizontal="center" vertical="center" wrapText="1"/>
      <protection locked="0"/>
    </xf>
    <xf numFmtId="0" fontId="16" fillId="0" borderId="23" xfId="0" applyFont="1" applyFill="1" applyBorder="1" applyAlignment="1" applyProtection="1">
      <alignment horizontal="justify" vertical="center" wrapText="1"/>
      <protection locked="0"/>
    </xf>
    <xf numFmtId="14" fontId="16" fillId="11" borderId="23" xfId="1" applyNumberFormat="1" applyFont="1" applyFill="1" applyBorder="1" applyAlignment="1" applyProtection="1">
      <alignment horizontal="center" vertical="center" wrapText="1"/>
      <protection locked="0" hidden="1"/>
    </xf>
    <xf numFmtId="0" fontId="16" fillId="0" borderId="23" xfId="0" applyFont="1" applyFill="1" applyBorder="1" applyAlignment="1" applyProtection="1">
      <alignment horizontal="center" vertical="center" wrapText="1"/>
      <protection locked="0"/>
    </xf>
    <xf numFmtId="0" fontId="16" fillId="0" borderId="14" xfId="0" applyFont="1" applyFill="1" applyBorder="1" applyAlignment="1" applyProtection="1">
      <alignment horizontal="justify" vertical="center" wrapText="1"/>
      <protection locked="0"/>
    </xf>
    <xf numFmtId="14" fontId="16" fillId="11" borderId="14" xfId="1" applyNumberFormat="1" applyFont="1" applyFill="1" applyBorder="1" applyAlignment="1" applyProtection="1">
      <alignment horizontal="center" vertical="center" wrapText="1"/>
      <protection locked="0" hidden="1"/>
    </xf>
    <xf numFmtId="0" fontId="16" fillId="0" borderId="14" xfId="0" applyFont="1" applyFill="1" applyBorder="1" applyAlignment="1" applyProtection="1">
      <alignment horizontal="center" vertical="center" wrapText="1"/>
      <protection locked="0"/>
    </xf>
    <xf numFmtId="0" fontId="16" fillId="0" borderId="31" xfId="0" applyFont="1" applyFill="1" applyBorder="1" applyAlignment="1" applyProtection="1">
      <alignment vertical="center" wrapText="1"/>
      <protection locked="0"/>
    </xf>
    <xf numFmtId="0" fontId="16" fillId="0" borderId="32" xfId="0" applyFont="1" applyFill="1" applyBorder="1" applyAlignment="1" applyProtection="1">
      <alignment vertical="center" wrapText="1"/>
      <protection locked="0"/>
    </xf>
    <xf numFmtId="0" fontId="16" fillId="0" borderId="32" xfId="0" applyFont="1" applyFill="1" applyBorder="1" applyAlignment="1" applyProtection="1">
      <alignment horizontal="justify" vertical="center" wrapText="1"/>
      <protection locked="0"/>
    </xf>
    <xf numFmtId="0" fontId="16" fillId="0" borderId="32" xfId="0" applyFont="1" applyFill="1" applyBorder="1" applyAlignment="1" applyProtection="1">
      <alignment horizontal="center" vertical="center" wrapText="1"/>
      <protection locked="0"/>
    </xf>
    <xf numFmtId="1" fontId="17" fillId="0" borderId="32" xfId="0" applyNumberFormat="1" applyFont="1" applyFill="1" applyBorder="1" applyAlignment="1">
      <alignment horizontal="center" vertical="center" wrapText="1"/>
    </xf>
    <xf numFmtId="0" fontId="18" fillId="0" borderId="32" xfId="0" applyFont="1" applyFill="1" applyBorder="1" applyAlignment="1" applyProtection="1">
      <alignment horizontal="justify" vertical="center" wrapText="1"/>
      <protection locked="0"/>
    </xf>
    <xf numFmtId="0" fontId="16" fillId="0" borderId="32" xfId="0" applyFont="1" applyFill="1" applyBorder="1" applyAlignment="1">
      <alignment horizontal="center" vertical="center"/>
    </xf>
    <xf numFmtId="0" fontId="16" fillId="0" borderId="32" xfId="0" applyFont="1" applyFill="1" applyBorder="1" applyAlignment="1">
      <alignment vertical="center" wrapText="1"/>
    </xf>
    <xf numFmtId="44" fontId="16" fillId="0" borderId="32" xfId="2" applyFont="1" applyFill="1" applyBorder="1" applyAlignment="1">
      <alignment horizontal="center" vertical="center"/>
    </xf>
    <xf numFmtId="2" fontId="16" fillId="0" borderId="32" xfId="0" applyNumberFormat="1" applyFont="1" applyFill="1" applyBorder="1" applyAlignment="1">
      <alignment horizontal="center" vertical="center"/>
    </xf>
    <xf numFmtId="0" fontId="16" fillId="0" borderId="32" xfId="0" applyFont="1" applyFill="1" applyBorder="1" applyAlignment="1">
      <alignment horizontal="justify" vertical="center" wrapText="1"/>
    </xf>
    <xf numFmtId="14" fontId="16" fillId="0" borderId="32" xfId="0" applyNumberFormat="1" applyFont="1" applyFill="1" applyBorder="1" applyAlignment="1">
      <alignment horizontal="center" vertical="center" wrapText="1"/>
    </xf>
    <xf numFmtId="1" fontId="19" fillId="0" borderId="32" xfId="0" applyNumberFormat="1" applyFont="1" applyFill="1" applyBorder="1" applyAlignment="1">
      <alignment horizontal="center" vertical="center" wrapText="1"/>
    </xf>
    <xf numFmtId="9" fontId="18" fillId="0" borderId="32" xfId="3" applyFont="1" applyFill="1" applyBorder="1" applyAlignment="1">
      <alignment horizontal="center" vertical="center" wrapText="1"/>
    </xf>
    <xf numFmtId="0" fontId="19" fillId="0" borderId="32" xfId="0" applyFont="1" applyFill="1" applyBorder="1" applyAlignment="1">
      <alignment horizontal="center" vertical="center" wrapText="1"/>
    </xf>
    <xf numFmtId="0" fontId="16" fillId="0" borderId="32" xfId="0" applyFont="1" applyFill="1" applyBorder="1" applyAlignment="1">
      <alignment horizontal="center" vertical="center" wrapText="1"/>
    </xf>
    <xf numFmtId="0" fontId="16" fillId="0" borderId="33" xfId="0" applyFont="1" applyFill="1" applyBorder="1" applyAlignment="1">
      <alignment horizontal="center" vertical="center" wrapText="1"/>
    </xf>
    <xf numFmtId="0" fontId="16" fillId="0" borderId="34" xfId="0" applyFont="1" applyFill="1" applyBorder="1" applyAlignment="1" applyProtection="1">
      <alignment horizontal="center" vertical="center" wrapText="1"/>
      <protection locked="0"/>
    </xf>
    <xf numFmtId="0" fontId="16" fillId="0" borderId="35" xfId="0" applyFont="1" applyFill="1" applyBorder="1" applyAlignment="1" applyProtection="1">
      <alignment horizontal="center" vertical="center" wrapText="1"/>
      <protection locked="0"/>
    </xf>
    <xf numFmtId="0" fontId="16" fillId="0" borderId="35" xfId="0" applyFont="1" applyFill="1" applyBorder="1" applyAlignment="1" applyProtection="1">
      <alignment horizontal="justify" vertical="center" wrapText="1"/>
      <protection locked="0"/>
    </xf>
    <xf numFmtId="1" fontId="17" fillId="0" borderId="35" xfId="0" applyNumberFormat="1" applyFont="1" applyFill="1" applyBorder="1" applyAlignment="1">
      <alignment horizontal="center" vertical="center" wrapText="1"/>
    </xf>
    <xf numFmtId="0" fontId="16" fillId="0" borderId="35" xfId="0" applyFont="1" applyFill="1" applyBorder="1" applyAlignment="1">
      <alignment horizontal="center" vertical="center"/>
    </xf>
    <xf numFmtId="0" fontId="16" fillId="0" borderId="35" xfId="0" applyFont="1" applyFill="1" applyBorder="1" applyAlignment="1">
      <alignment horizontal="center" vertical="center" wrapText="1"/>
    </xf>
    <xf numFmtId="6" fontId="16" fillId="0" borderId="35" xfId="2" applyNumberFormat="1" applyFont="1" applyFill="1" applyBorder="1" applyAlignment="1">
      <alignment horizontal="center" vertical="center"/>
    </xf>
    <xf numFmtId="44" fontId="16" fillId="0" borderId="35" xfId="2" applyFont="1" applyFill="1" applyBorder="1" applyAlignment="1">
      <alignment horizontal="center" vertical="center"/>
    </xf>
    <xf numFmtId="2" fontId="16" fillId="0" borderId="35" xfId="0" applyNumberFormat="1" applyFont="1" applyFill="1" applyBorder="1" applyAlignment="1">
      <alignment horizontal="center" vertical="center"/>
    </xf>
    <xf numFmtId="0" fontId="16" fillId="0" borderId="35" xfId="0" applyFont="1" applyFill="1" applyBorder="1" applyAlignment="1">
      <alignment horizontal="justify" vertical="center" wrapText="1"/>
    </xf>
    <xf numFmtId="14" fontId="16" fillId="0" borderId="35" xfId="0" applyNumberFormat="1" applyFont="1" applyFill="1" applyBorder="1" applyAlignment="1">
      <alignment horizontal="center" vertical="center" wrapText="1"/>
    </xf>
    <xf numFmtId="1" fontId="19" fillId="0" borderId="35" xfId="0" applyNumberFormat="1" applyFont="1" applyFill="1" applyBorder="1" applyAlignment="1">
      <alignment horizontal="center" vertical="center" wrapText="1"/>
    </xf>
    <xf numFmtId="9" fontId="18" fillId="0" borderId="35" xfId="3" applyFont="1" applyFill="1" applyBorder="1" applyAlignment="1">
      <alignment horizontal="center" vertical="center" wrapText="1"/>
    </xf>
    <xf numFmtId="0" fontId="19" fillId="0" borderId="35" xfId="0" applyFont="1" applyFill="1" applyBorder="1" applyAlignment="1">
      <alignment horizontal="center" vertical="center" wrapText="1"/>
    </xf>
    <xf numFmtId="0" fontId="16" fillId="0" borderId="36" xfId="0" applyFont="1" applyFill="1" applyBorder="1" applyAlignment="1">
      <alignment horizontal="center" vertical="center" wrapText="1"/>
    </xf>
    <xf numFmtId="0" fontId="16" fillId="0" borderId="31" xfId="0" applyFont="1" applyFill="1" applyBorder="1" applyAlignment="1" applyProtection="1">
      <alignment horizontal="center" vertical="center" wrapText="1"/>
      <protection locked="0"/>
    </xf>
    <xf numFmtId="6" fontId="16" fillId="0" borderId="32" xfId="2" applyNumberFormat="1" applyFont="1" applyFill="1" applyBorder="1" applyAlignment="1">
      <alignment horizontal="center" vertical="center"/>
    </xf>
    <xf numFmtId="44" fontId="0" fillId="0" borderId="0" xfId="2" applyFont="1" applyAlignment="1">
      <alignment horizontal="center" vertical="center"/>
    </xf>
    <xf numFmtId="165" fontId="19" fillId="0" borderId="32" xfId="0" applyNumberFormat="1" applyFont="1" applyFill="1" applyBorder="1" applyAlignment="1">
      <alignment horizontal="center" vertical="center" wrapText="1"/>
    </xf>
    <xf numFmtId="166" fontId="18" fillId="0" borderId="32" xfId="1" applyNumberFormat="1" applyFont="1" applyFill="1" applyBorder="1" applyAlignment="1" applyProtection="1">
      <alignment horizontal="center" vertical="center" wrapText="1"/>
    </xf>
    <xf numFmtId="0" fontId="19" fillId="0" borderId="32" xfId="0" applyFont="1" applyFill="1" applyBorder="1" applyAlignment="1">
      <alignment horizontal="justify" vertical="center" wrapText="1"/>
    </xf>
    <xf numFmtId="14" fontId="19" fillId="0" borderId="32" xfId="0" applyNumberFormat="1" applyFont="1" applyFill="1" applyBorder="1" applyAlignment="1">
      <alignment horizontal="center" vertical="center" wrapText="1"/>
    </xf>
    <xf numFmtId="0" fontId="18" fillId="0" borderId="32" xfId="0" applyFont="1" applyFill="1" applyBorder="1" applyAlignment="1" applyProtection="1">
      <alignment horizontal="center" vertical="center" wrapText="1"/>
      <protection locked="0"/>
    </xf>
    <xf numFmtId="0" fontId="19" fillId="0" borderId="33" xfId="0" applyFont="1" applyFill="1" applyBorder="1" applyAlignment="1">
      <alignment horizontal="center" vertical="center" wrapText="1"/>
    </xf>
    <xf numFmtId="166" fontId="18" fillId="11" borderId="3" xfId="0" applyNumberFormat="1" applyFont="1" applyFill="1" applyBorder="1" applyAlignment="1">
      <alignment horizontal="justify" vertical="center" wrapText="1"/>
    </xf>
    <xf numFmtId="14" fontId="16" fillId="11" borderId="3" xfId="0" applyNumberFormat="1" applyFont="1" applyFill="1" applyBorder="1" applyAlignment="1" applyProtection="1">
      <alignment horizontal="center" vertical="center" wrapText="1"/>
      <protection locked="0"/>
    </xf>
    <xf numFmtId="1" fontId="16" fillId="11" borderId="3" xfId="0" applyNumberFormat="1" applyFont="1" applyFill="1" applyBorder="1" applyAlignment="1" applyProtection="1">
      <alignment horizontal="center" vertical="center" wrapText="1"/>
      <protection locked="0"/>
    </xf>
    <xf numFmtId="0" fontId="16" fillId="11" borderId="3" xfId="0" applyFont="1" applyFill="1" applyBorder="1" applyAlignment="1" applyProtection="1">
      <alignment horizontal="center" vertical="center" wrapText="1"/>
      <protection locked="0"/>
    </xf>
    <xf numFmtId="0" fontId="16" fillId="11" borderId="12" xfId="0" applyFont="1" applyFill="1" applyBorder="1" applyAlignment="1" applyProtection="1">
      <alignment horizontal="center" vertical="center" wrapText="1"/>
      <protection locked="0"/>
    </xf>
    <xf numFmtId="166" fontId="18" fillId="11" borderId="14" xfId="0" applyNumberFormat="1" applyFont="1" applyFill="1" applyBorder="1" applyAlignment="1">
      <alignment horizontal="justify" vertical="center" wrapText="1"/>
    </xf>
    <xf numFmtId="14" fontId="16" fillId="11" borderId="14" xfId="0" applyNumberFormat="1" applyFont="1" applyFill="1" applyBorder="1" applyAlignment="1" applyProtection="1">
      <alignment horizontal="center" vertical="center" wrapText="1"/>
      <protection locked="0"/>
    </xf>
    <xf numFmtId="1" fontId="16" fillId="11" borderId="14" xfId="0" applyNumberFormat="1" applyFont="1" applyFill="1" applyBorder="1" applyAlignment="1" applyProtection="1">
      <alignment horizontal="center" vertical="center" wrapText="1"/>
      <protection locked="0"/>
    </xf>
    <xf numFmtId="0" fontId="16" fillId="11" borderId="14" xfId="0" applyFont="1" applyFill="1" applyBorder="1" applyAlignment="1" applyProtection="1">
      <alignment horizontal="center" vertical="center" wrapText="1"/>
      <protection locked="0"/>
    </xf>
    <xf numFmtId="0" fontId="16" fillId="11" borderId="15" xfId="0" applyFont="1" applyFill="1" applyBorder="1" applyAlignment="1" applyProtection="1">
      <alignment horizontal="center" vertical="center" wrapText="1"/>
      <protection locked="0"/>
    </xf>
    <xf numFmtId="0" fontId="16" fillId="11" borderId="16" xfId="0" applyFont="1" applyFill="1" applyBorder="1" applyAlignment="1" applyProtection="1">
      <alignment horizontal="center" vertical="center" wrapText="1"/>
      <protection locked="0"/>
    </xf>
    <xf numFmtId="0" fontId="16" fillId="11" borderId="17" xfId="0" applyFont="1" applyFill="1" applyBorder="1" applyAlignment="1" applyProtection="1">
      <alignment horizontal="center" vertical="center" wrapText="1"/>
      <protection locked="0"/>
    </xf>
    <xf numFmtId="0" fontId="16" fillId="11" borderId="17" xfId="0" applyFont="1" applyFill="1" applyBorder="1" applyAlignment="1" applyProtection="1">
      <alignment horizontal="justify" vertical="center" wrapText="1"/>
      <protection locked="0"/>
    </xf>
    <xf numFmtId="0" fontId="21" fillId="11" borderId="17" xfId="0" applyFont="1" applyFill="1" applyBorder="1" applyAlignment="1" applyProtection="1">
      <alignment horizontal="center" vertical="center" wrapText="1"/>
      <protection locked="0"/>
    </xf>
    <xf numFmtId="14" fontId="16" fillId="11" borderId="17" xfId="0" applyNumberFormat="1" applyFont="1" applyFill="1" applyBorder="1" applyAlignment="1" applyProtection="1">
      <alignment horizontal="center" vertical="center" wrapText="1"/>
      <protection locked="0"/>
    </xf>
    <xf numFmtId="1" fontId="16" fillId="11" borderId="17" xfId="0" applyNumberFormat="1" applyFont="1" applyFill="1" applyBorder="1" applyAlignment="1" applyProtection="1">
      <alignment horizontal="center" vertical="center" wrapText="1"/>
      <protection locked="0"/>
    </xf>
    <xf numFmtId="0" fontId="16" fillId="11" borderId="18" xfId="0" applyFont="1" applyFill="1" applyBorder="1" applyAlignment="1" applyProtection="1">
      <alignment horizontal="center" vertical="center" wrapText="1"/>
      <protection locked="0"/>
    </xf>
    <xf numFmtId="0" fontId="18" fillId="0" borderId="34" xfId="0" applyFont="1" applyBorder="1" applyAlignment="1" applyProtection="1">
      <alignment horizontal="center" vertical="center" wrapText="1"/>
      <protection locked="0"/>
    </xf>
    <xf numFmtId="0" fontId="16" fillId="0" borderId="35" xfId="0" applyFont="1" applyBorder="1" applyAlignment="1" applyProtection="1">
      <alignment horizontal="center" vertical="center" wrapText="1"/>
    </xf>
    <xf numFmtId="0" fontId="16" fillId="0" borderId="35" xfId="0" applyFont="1" applyBorder="1" applyAlignment="1" applyProtection="1">
      <alignment horizontal="justify" vertical="center" wrapText="1"/>
    </xf>
    <xf numFmtId="0" fontId="16" fillId="0" borderId="35" xfId="0" applyFont="1" applyBorder="1" applyAlignment="1">
      <alignment horizontal="center" vertical="center"/>
    </xf>
    <xf numFmtId="0" fontId="18" fillId="0" borderId="35" xfId="0" applyFont="1" applyFill="1" applyBorder="1" applyAlignment="1" applyProtection="1">
      <alignment horizontal="center" vertical="center" wrapText="1"/>
      <protection locked="0"/>
    </xf>
    <xf numFmtId="0" fontId="21" fillId="0" borderId="35" xfId="0" applyFont="1" applyBorder="1" applyAlignment="1">
      <alignment horizontal="center" vertical="center"/>
    </xf>
    <xf numFmtId="0" fontId="18" fillId="0" borderId="35" xfId="0" applyFont="1" applyBorder="1" applyAlignment="1" applyProtection="1">
      <alignment horizontal="justify" vertical="center" wrapText="1"/>
      <protection locked="0"/>
    </xf>
    <xf numFmtId="0" fontId="16" fillId="11" borderId="35" xfId="0" applyFont="1" applyFill="1" applyBorder="1" applyAlignment="1" applyProtection="1">
      <alignment horizontal="center" vertical="center" wrapText="1"/>
      <protection locked="0"/>
    </xf>
    <xf numFmtId="0" fontId="16" fillId="0" borderId="35" xfId="0" applyFont="1" applyBorder="1" applyAlignment="1"/>
    <xf numFmtId="0" fontId="16" fillId="0" borderId="35" xfId="0" applyFont="1" applyBorder="1" applyAlignment="1">
      <alignment horizontal="justify" vertical="center" wrapText="1"/>
    </xf>
    <xf numFmtId="0" fontId="16" fillId="0" borderId="35" xfId="0" applyFont="1" applyBorder="1"/>
    <xf numFmtId="0" fontId="16" fillId="0" borderId="36" xfId="0" applyFont="1" applyBorder="1"/>
    <xf numFmtId="0" fontId="16" fillId="11" borderId="23" xfId="0" applyFont="1" applyFill="1" applyBorder="1" applyAlignment="1" applyProtection="1">
      <alignment horizontal="justify" vertical="center" wrapText="1"/>
      <protection locked="0"/>
    </xf>
    <xf numFmtId="14" fontId="16" fillId="11" borderId="23" xfId="0" applyNumberFormat="1" applyFont="1" applyFill="1" applyBorder="1" applyAlignment="1" applyProtection="1">
      <alignment horizontal="center" vertical="center" wrapText="1"/>
      <protection locked="0"/>
    </xf>
    <xf numFmtId="1" fontId="16" fillId="11" borderId="23" xfId="0" applyNumberFormat="1" applyFont="1" applyFill="1" applyBorder="1" applyAlignment="1" applyProtection="1">
      <alignment horizontal="center" vertical="center" wrapText="1"/>
      <protection locked="0"/>
    </xf>
    <xf numFmtId="0" fontId="16" fillId="11" borderId="23" xfId="0" applyFont="1" applyFill="1" applyBorder="1" applyAlignment="1" applyProtection="1">
      <alignment horizontal="center" vertical="center" wrapText="1"/>
      <protection locked="0"/>
    </xf>
    <xf numFmtId="0" fontId="16" fillId="11" borderId="24" xfId="0" applyFont="1" applyFill="1" applyBorder="1" applyAlignment="1" applyProtection="1">
      <alignment horizontal="center" vertical="center" wrapText="1"/>
      <protection locked="0"/>
    </xf>
    <xf numFmtId="0" fontId="16" fillId="11" borderId="14" xfId="0" applyFont="1" applyFill="1" applyBorder="1" applyAlignment="1" applyProtection="1">
      <alignment horizontal="justify" vertical="center" wrapText="1"/>
      <protection locked="0"/>
    </xf>
    <xf numFmtId="0" fontId="17" fillId="0" borderId="17" xfId="0" applyFont="1" applyFill="1" applyBorder="1" applyAlignment="1" applyProtection="1">
      <alignment horizontal="center" vertical="center" wrapText="1"/>
      <protection locked="0"/>
    </xf>
    <xf numFmtId="0" fontId="18" fillId="11" borderId="19" xfId="0" applyFont="1" applyFill="1" applyBorder="1" applyAlignment="1" applyProtection="1">
      <alignment horizontal="center" vertical="center" wrapText="1"/>
      <protection locked="0"/>
    </xf>
    <xf numFmtId="0" fontId="18" fillId="11" borderId="32" xfId="0" applyFont="1" applyFill="1" applyBorder="1" applyAlignment="1" applyProtection="1">
      <alignment horizontal="center" vertical="center" wrapText="1"/>
      <protection locked="0"/>
    </xf>
    <xf numFmtId="0" fontId="17" fillId="0" borderId="32" xfId="0" applyFont="1" applyFill="1" applyBorder="1" applyAlignment="1" applyProtection="1">
      <alignment horizontal="center" vertical="center" wrapText="1"/>
      <protection locked="0"/>
    </xf>
    <xf numFmtId="0" fontId="16" fillId="11" borderId="32" xfId="0" applyFont="1" applyFill="1" applyBorder="1" applyAlignment="1" applyProtection="1">
      <alignment horizontal="center" vertical="center" wrapText="1"/>
      <protection locked="0"/>
    </xf>
    <xf numFmtId="0" fontId="18" fillId="11" borderId="32" xfId="0" applyFont="1" applyFill="1" applyBorder="1" applyAlignment="1" applyProtection="1">
      <alignment horizontal="justify" vertical="center" wrapText="1"/>
      <protection locked="0"/>
    </xf>
    <xf numFmtId="1" fontId="18" fillId="11" borderId="32" xfId="0" applyNumberFormat="1" applyFont="1" applyFill="1" applyBorder="1" applyAlignment="1" applyProtection="1">
      <alignment horizontal="center" vertical="center" wrapText="1"/>
      <protection locked="0"/>
    </xf>
    <xf numFmtId="0" fontId="18" fillId="11" borderId="32" xfId="0" applyFont="1" applyFill="1" applyBorder="1" applyAlignment="1">
      <alignment horizontal="center" vertical="center" wrapText="1"/>
    </xf>
    <xf numFmtId="0" fontId="16" fillId="11" borderId="3" xfId="0" applyFont="1" applyFill="1" applyBorder="1" applyAlignment="1" applyProtection="1">
      <alignment horizontal="justify" vertical="center" wrapText="1"/>
    </xf>
    <xf numFmtId="14" fontId="18" fillId="11" borderId="3" xfId="0" applyNumberFormat="1" applyFont="1" applyFill="1" applyBorder="1" applyAlignment="1" applyProtection="1">
      <alignment horizontal="center" vertical="center" wrapText="1"/>
      <protection locked="0"/>
    </xf>
    <xf numFmtId="1" fontId="18" fillId="11" borderId="3" xfId="0" applyNumberFormat="1" applyFont="1" applyFill="1" applyBorder="1" applyAlignment="1" applyProtection="1">
      <alignment horizontal="center" vertical="center" wrapText="1"/>
      <protection locked="0"/>
    </xf>
    <xf numFmtId="0" fontId="18" fillId="11" borderId="3" xfId="0" applyFont="1" applyFill="1" applyBorder="1" applyAlignment="1" applyProtection="1">
      <alignment horizontal="center" vertical="center" wrapText="1"/>
      <protection locked="0"/>
    </xf>
    <xf numFmtId="0" fontId="18" fillId="11" borderId="3" xfId="0" applyFont="1" applyFill="1" applyBorder="1" applyAlignment="1">
      <alignment horizontal="center" vertical="center" wrapText="1"/>
    </xf>
    <xf numFmtId="0" fontId="18" fillId="11" borderId="12" xfId="0" applyFont="1" applyFill="1" applyBorder="1" applyAlignment="1" applyProtection="1">
      <alignment horizontal="center" vertical="center" wrapText="1"/>
      <protection locked="0"/>
    </xf>
    <xf numFmtId="166" fontId="18" fillId="11" borderId="23" xfId="0" applyNumberFormat="1" applyFont="1" applyFill="1" applyBorder="1" applyAlignment="1">
      <alignment horizontal="justify" vertical="center" wrapText="1"/>
    </xf>
    <xf numFmtId="14" fontId="18" fillId="11" borderId="23" xfId="0" applyNumberFormat="1" applyFont="1" applyFill="1" applyBorder="1" applyAlignment="1" applyProtection="1">
      <alignment horizontal="center" vertical="center" wrapText="1"/>
      <protection locked="0"/>
    </xf>
    <xf numFmtId="1" fontId="18" fillId="11" borderId="23" xfId="0" applyNumberFormat="1" applyFont="1" applyFill="1" applyBorder="1" applyAlignment="1" applyProtection="1">
      <alignment horizontal="center" vertical="center" wrapText="1"/>
      <protection locked="0"/>
    </xf>
    <xf numFmtId="0" fontId="18" fillId="11" borderId="23" xfId="0" applyFont="1" applyFill="1" applyBorder="1" applyAlignment="1" applyProtection="1">
      <alignment horizontal="center" vertical="center" wrapText="1"/>
      <protection locked="0"/>
    </xf>
    <xf numFmtId="0" fontId="18" fillId="11" borderId="23" xfId="0" applyFont="1" applyFill="1" applyBorder="1" applyAlignment="1">
      <alignment horizontal="center" vertical="center" wrapText="1"/>
    </xf>
    <xf numFmtId="0" fontId="18" fillId="11" borderId="24" xfId="0" applyFont="1" applyFill="1" applyBorder="1" applyAlignment="1" applyProtection="1">
      <alignment horizontal="center" vertical="center" wrapText="1"/>
      <protection locked="0"/>
    </xf>
    <xf numFmtId="14" fontId="18" fillId="11" borderId="14" xfId="0" applyNumberFormat="1" applyFont="1" applyFill="1" applyBorder="1" applyAlignment="1" applyProtection="1">
      <alignment horizontal="center" vertical="center" wrapText="1"/>
      <protection locked="0"/>
    </xf>
    <xf numFmtId="1" fontId="18" fillId="11" borderId="14" xfId="0" applyNumberFormat="1" applyFont="1" applyFill="1" applyBorder="1" applyAlignment="1" applyProtection="1">
      <alignment horizontal="center" vertical="center" wrapText="1"/>
      <protection locked="0"/>
    </xf>
    <xf numFmtId="0" fontId="18" fillId="11" borderId="14" xfId="0" applyFont="1" applyFill="1" applyBorder="1" applyAlignment="1" applyProtection="1">
      <alignment horizontal="center" vertical="center" wrapText="1"/>
      <protection locked="0"/>
    </xf>
    <xf numFmtId="0" fontId="18" fillId="11" borderId="14" xfId="0" applyFont="1" applyFill="1" applyBorder="1" applyAlignment="1">
      <alignment horizontal="center" vertical="center" wrapText="1"/>
    </xf>
    <xf numFmtId="0" fontId="18" fillId="11" borderId="15" xfId="0" applyFont="1" applyFill="1" applyBorder="1" applyAlignment="1" applyProtection="1">
      <alignment horizontal="center" vertical="center" wrapText="1"/>
      <protection locked="0"/>
    </xf>
    <xf numFmtId="166" fontId="18" fillId="11" borderId="29" xfId="0" applyNumberFormat="1" applyFont="1" applyFill="1" applyBorder="1" applyAlignment="1">
      <alignment horizontal="justify" vertical="center" wrapText="1"/>
    </xf>
    <xf numFmtId="14" fontId="18" fillId="11" borderId="29" xfId="0" applyNumberFormat="1" applyFont="1" applyFill="1" applyBorder="1" applyAlignment="1" applyProtection="1">
      <alignment horizontal="center" vertical="center" wrapText="1"/>
      <protection locked="0"/>
    </xf>
    <xf numFmtId="1" fontId="18" fillId="11" borderId="29" xfId="0" applyNumberFormat="1" applyFont="1" applyFill="1" applyBorder="1" applyAlignment="1" applyProtection="1">
      <alignment horizontal="center" vertical="center" wrapText="1"/>
      <protection locked="0"/>
    </xf>
    <xf numFmtId="0" fontId="18" fillId="11" borderId="29" xfId="0" applyFont="1" applyFill="1" applyBorder="1" applyAlignment="1" applyProtection="1">
      <alignment horizontal="center" vertical="center" wrapText="1"/>
      <protection locked="0"/>
    </xf>
    <xf numFmtId="0" fontId="16" fillId="11" borderId="29" xfId="0" applyFont="1" applyFill="1" applyBorder="1" applyAlignment="1" applyProtection="1">
      <alignment horizontal="center" vertical="center" wrapText="1"/>
      <protection locked="0"/>
    </xf>
    <xf numFmtId="0" fontId="16" fillId="11" borderId="30" xfId="0" applyFont="1" applyFill="1" applyBorder="1" applyAlignment="1" applyProtection="1">
      <alignment horizontal="center" vertical="center" wrapText="1"/>
      <protection locked="0"/>
    </xf>
    <xf numFmtId="0" fontId="16" fillId="11" borderId="3" xfId="0" applyFont="1" applyFill="1" applyBorder="1" applyAlignment="1" applyProtection="1">
      <alignment horizontal="justify" vertical="center" wrapText="1"/>
      <protection locked="0"/>
    </xf>
    <xf numFmtId="166" fontId="19" fillId="11" borderId="3" xfId="0" applyNumberFormat="1" applyFont="1" applyFill="1" applyBorder="1" applyAlignment="1">
      <alignment horizontal="justify" vertical="center" wrapText="1"/>
    </xf>
    <xf numFmtId="166" fontId="19" fillId="11" borderId="23" xfId="0" applyNumberFormat="1" applyFont="1" applyFill="1" applyBorder="1" applyAlignment="1">
      <alignment horizontal="justify" vertical="center" wrapText="1"/>
    </xf>
    <xf numFmtId="0" fontId="19" fillId="11" borderId="23" xfId="0" applyFont="1" applyFill="1" applyBorder="1" applyAlignment="1">
      <alignment horizontal="justify" vertical="center" wrapText="1"/>
    </xf>
    <xf numFmtId="0" fontId="19" fillId="11" borderId="14" xfId="0" applyFont="1" applyFill="1" applyBorder="1" applyAlignment="1">
      <alignment horizontal="justify" vertical="center" wrapText="1"/>
    </xf>
    <xf numFmtId="1" fontId="19" fillId="0" borderId="3" xfId="0" applyNumberFormat="1" applyFont="1" applyFill="1" applyBorder="1" applyAlignment="1">
      <alignment horizontal="justify" vertical="center" wrapText="1"/>
    </xf>
    <xf numFmtId="0" fontId="19" fillId="0" borderId="12" xfId="0" applyFont="1" applyFill="1" applyBorder="1" applyAlignment="1">
      <alignment horizontal="justify" vertical="center" wrapText="1"/>
    </xf>
    <xf numFmtId="1" fontId="19" fillId="0" borderId="23" xfId="0" applyNumberFormat="1" applyFont="1" applyFill="1" applyBorder="1" applyAlignment="1">
      <alignment horizontal="justify" vertical="center" wrapText="1"/>
    </xf>
    <xf numFmtId="0" fontId="19" fillId="0" borderId="24" xfId="0" applyFont="1" applyFill="1" applyBorder="1" applyAlignment="1">
      <alignment horizontal="justify" vertical="center" wrapText="1"/>
    </xf>
    <xf numFmtId="1" fontId="19" fillId="0" borderId="14" xfId="0" applyNumberFormat="1" applyFont="1" applyFill="1" applyBorder="1" applyAlignment="1">
      <alignment horizontal="justify" vertical="center" wrapText="1"/>
    </xf>
    <xf numFmtId="0" fontId="19" fillId="0" borderId="15" xfId="0" applyFont="1" applyFill="1" applyBorder="1" applyAlignment="1">
      <alignment horizontal="justify" vertical="center" wrapText="1"/>
    </xf>
    <xf numFmtId="1" fontId="18" fillId="0" borderId="3" xfId="0" applyNumberFormat="1" applyFont="1" applyFill="1" applyBorder="1" applyAlignment="1">
      <alignment horizontal="justify" vertical="center" wrapText="1"/>
    </xf>
    <xf numFmtId="1" fontId="18" fillId="0" borderId="23" xfId="0" applyNumberFormat="1" applyFont="1" applyFill="1" applyBorder="1" applyAlignment="1">
      <alignment horizontal="justify" vertical="center" wrapText="1"/>
    </xf>
    <xf numFmtId="1" fontId="18" fillId="0" borderId="14" xfId="0" applyNumberFormat="1" applyFont="1" applyFill="1" applyBorder="1" applyAlignment="1">
      <alignment horizontal="justify" vertical="center" wrapText="1"/>
    </xf>
    <xf numFmtId="0" fontId="19" fillId="0" borderId="3" xfId="0" applyFont="1" applyFill="1" applyBorder="1" applyAlignment="1" applyProtection="1">
      <alignment horizontal="justify" vertical="center" wrapText="1"/>
    </xf>
    <xf numFmtId="0" fontId="19" fillId="0" borderId="23" xfId="0" applyFont="1" applyFill="1" applyBorder="1" applyAlignment="1" applyProtection="1">
      <alignment horizontal="justify" vertical="center" wrapText="1"/>
    </xf>
    <xf numFmtId="0" fontId="19" fillId="0" borderId="14" xfId="0" applyFont="1" applyFill="1" applyBorder="1" applyAlignment="1" applyProtection="1">
      <alignment horizontal="justify" vertical="center" wrapText="1"/>
    </xf>
    <xf numFmtId="0" fontId="18" fillId="0" borderId="14" xfId="0" applyFont="1" applyFill="1" applyBorder="1" applyAlignment="1" applyProtection="1">
      <alignment horizontal="justify" vertical="center" wrapText="1"/>
    </xf>
    <xf numFmtId="14" fontId="16" fillId="0" borderId="23" xfId="0" applyNumberFormat="1" applyFont="1" applyFill="1" applyBorder="1" applyAlignment="1" applyProtection="1">
      <alignment horizontal="center" vertical="center" wrapText="1"/>
    </xf>
    <xf numFmtId="14" fontId="16" fillId="0" borderId="14" xfId="0" applyNumberFormat="1" applyFont="1" applyFill="1" applyBorder="1" applyAlignment="1" applyProtection="1">
      <alignment horizontal="center" vertical="center" wrapText="1"/>
    </xf>
    <xf numFmtId="0" fontId="23" fillId="0" borderId="14" xfId="0" applyFont="1" applyFill="1" applyBorder="1" applyAlignment="1">
      <alignment horizontal="justify" vertical="center" wrapText="1"/>
    </xf>
    <xf numFmtId="0" fontId="19" fillId="0" borderId="16" xfId="0" applyFont="1" applyFill="1" applyBorder="1" applyAlignment="1">
      <alignment horizontal="center" vertical="center" wrapText="1"/>
    </xf>
    <xf numFmtId="9" fontId="19" fillId="0" borderId="20" xfId="0" applyNumberFormat="1" applyFont="1" applyFill="1" applyBorder="1" applyAlignment="1">
      <alignment horizontal="center" vertical="center" wrapText="1"/>
    </xf>
    <xf numFmtId="14" fontId="16" fillId="0" borderId="20" xfId="0" applyNumberFormat="1" applyFont="1" applyFill="1" applyBorder="1" applyAlignment="1" applyProtection="1">
      <alignment horizontal="center" vertical="center" wrapText="1"/>
    </xf>
    <xf numFmtId="14" fontId="16" fillId="0" borderId="3" xfId="0" applyNumberFormat="1" applyFont="1" applyFill="1" applyBorder="1" applyAlignment="1" applyProtection="1">
      <alignment horizontal="center" vertical="center" wrapText="1"/>
    </xf>
    <xf numFmtId="0" fontId="20" fillId="0" borderId="17" xfId="0" applyFont="1" applyFill="1" applyBorder="1" applyAlignment="1">
      <alignment horizontal="center" vertical="center" wrapText="1"/>
    </xf>
    <xf numFmtId="9" fontId="17" fillId="0" borderId="17" xfId="0" applyNumberFormat="1" applyFont="1" applyFill="1" applyBorder="1" applyAlignment="1">
      <alignment horizontal="center" vertical="center" wrapText="1"/>
    </xf>
    <xf numFmtId="9" fontId="18" fillId="0" borderId="17" xfId="0" applyNumberFormat="1" applyFont="1" applyFill="1" applyBorder="1" applyAlignment="1">
      <alignment horizontal="center" vertical="center" wrapText="1"/>
    </xf>
    <xf numFmtId="0" fontId="18" fillId="0" borderId="17" xfId="0" applyFont="1" applyFill="1" applyBorder="1" applyAlignment="1">
      <alignment horizontal="center" vertical="center" wrapText="1"/>
    </xf>
    <xf numFmtId="9" fontId="19" fillId="0" borderId="17" xfId="0" applyNumberFormat="1" applyFont="1" applyFill="1" applyBorder="1" applyAlignment="1">
      <alignment horizontal="center" vertical="center" wrapText="1"/>
    </xf>
    <xf numFmtId="0" fontId="17" fillId="0" borderId="17" xfId="0" applyFont="1" applyFill="1" applyBorder="1" applyAlignment="1">
      <alignment horizontal="center" vertical="center" wrapText="1"/>
    </xf>
    <xf numFmtId="166" fontId="18" fillId="0" borderId="17" xfId="0" applyNumberFormat="1" applyFont="1" applyFill="1" applyBorder="1" applyAlignment="1">
      <alignment horizontal="justify" vertical="center" wrapText="1"/>
    </xf>
    <xf numFmtId="0" fontId="19" fillId="0" borderId="17" xfId="0" applyNumberFormat="1" applyFont="1" applyFill="1" applyBorder="1" applyAlignment="1">
      <alignment horizontal="justify" vertical="center" wrapText="1"/>
    </xf>
    <xf numFmtId="0" fontId="19" fillId="0" borderId="34" xfId="0" applyFont="1" applyFill="1" applyBorder="1" applyAlignment="1">
      <alignment horizontal="center" vertical="center" wrapText="1"/>
    </xf>
    <xf numFmtId="0" fontId="19" fillId="0" borderId="35" xfId="0" applyFont="1" applyFill="1" applyBorder="1" applyAlignment="1">
      <alignment horizontal="justify" vertical="center" wrapText="1"/>
    </xf>
    <xf numFmtId="0" fontId="18" fillId="0" borderId="35" xfId="0" applyFont="1" applyFill="1" applyBorder="1" applyAlignment="1">
      <alignment horizontal="justify" vertical="center" wrapText="1"/>
    </xf>
    <xf numFmtId="0" fontId="18" fillId="0" borderId="35" xfId="0" applyFont="1" applyFill="1" applyBorder="1" applyAlignment="1">
      <alignment horizontal="center" vertical="center"/>
    </xf>
    <xf numFmtId="0" fontId="20" fillId="0" borderId="35" xfId="0" applyFont="1" applyFill="1" applyBorder="1" applyAlignment="1">
      <alignment horizontal="center" vertical="center" wrapText="1"/>
    </xf>
    <xf numFmtId="9" fontId="17" fillId="0" borderId="35" xfId="0" applyNumberFormat="1" applyFont="1" applyFill="1" applyBorder="1" applyAlignment="1">
      <alignment horizontal="center" vertical="center" wrapText="1"/>
    </xf>
    <xf numFmtId="165" fontId="19" fillId="0" borderId="35" xfId="0" applyNumberFormat="1" applyFont="1" applyFill="1" applyBorder="1" applyAlignment="1">
      <alignment horizontal="center" vertical="center" wrapText="1"/>
    </xf>
    <xf numFmtId="14" fontId="16" fillId="0" borderId="35" xfId="0" applyNumberFormat="1" applyFont="1" applyFill="1" applyBorder="1" applyAlignment="1" applyProtection="1">
      <alignment horizontal="center" vertical="center" wrapText="1"/>
      <protection locked="0"/>
    </xf>
    <xf numFmtId="0" fontId="16" fillId="0" borderId="36" xfId="0" applyFont="1" applyFill="1" applyBorder="1" applyAlignment="1" applyProtection="1">
      <alignment horizontal="center" vertical="center" wrapText="1"/>
      <protection locked="0"/>
    </xf>
    <xf numFmtId="0" fontId="18" fillId="0" borderId="17" xfId="0" applyFont="1" applyFill="1" applyBorder="1" applyAlignment="1">
      <alignment horizontal="justify" vertical="center" wrapText="1"/>
    </xf>
    <xf numFmtId="0" fontId="18" fillId="0" borderId="17" xfId="0" applyFont="1" applyFill="1" applyBorder="1" applyAlignment="1">
      <alignment horizontal="center" vertical="center"/>
    </xf>
    <xf numFmtId="14" fontId="16" fillId="0" borderId="17" xfId="0" applyNumberFormat="1" applyFont="1" applyFill="1" applyBorder="1" applyAlignment="1" applyProtection="1">
      <alignment horizontal="center" vertical="center" wrapText="1"/>
      <protection locked="0"/>
    </xf>
    <xf numFmtId="0" fontId="16" fillId="0" borderId="18" xfId="0" applyFont="1" applyFill="1" applyBorder="1" applyAlignment="1" applyProtection="1">
      <alignment horizontal="center" vertical="center" wrapText="1"/>
      <protection locked="0"/>
    </xf>
    <xf numFmtId="0" fontId="18" fillId="0" borderId="20" xfId="0" applyFont="1" applyFill="1" applyBorder="1" applyAlignment="1">
      <alignment horizontal="justify" vertical="center" wrapText="1"/>
    </xf>
    <xf numFmtId="0" fontId="18" fillId="0" borderId="20" xfId="0" applyFont="1" applyFill="1" applyBorder="1" applyAlignment="1">
      <alignment horizontal="center" vertical="center"/>
    </xf>
    <xf numFmtId="14" fontId="16" fillId="0" borderId="20" xfId="0" applyNumberFormat="1" applyFont="1" applyFill="1" applyBorder="1" applyAlignment="1" applyProtection="1">
      <alignment horizontal="center" vertical="center" wrapText="1"/>
      <protection locked="0"/>
    </xf>
    <xf numFmtId="0" fontId="16" fillId="0" borderId="21" xfId="0" applyFont="1" applyFill="1" applyBorder="1" applyAlignment="1" applyProtection="1">
      <alignment horizontal="center" vertical="center" wrapText="1"/>
      <protection locked="0"/>
    </xf>
    <xf numFmtId="9" fontId="18" fillId="0" borderId="14" xfId="3" applyFont="1" applyFill="1" applyBorder="1" applyAlignment="1" applyProtection="1">
      <alignment horizontal="center" vertical="center" wrapText="1"/>
    </xf>
    <xf numFmtId="0" fontId="19" fillId="0" borderId="15" xfId="0" applyFont="1" applyFill="1" applyBorder="1" applyAlignment="1" applyProtection="1">
      <alignment horizontal="center" vertical="center" wrapText="1"/>
    </xf>
    <xf numFmtId="14" fontId="19" fillId="11" borderId="23" xfId="0" applyNumberFormat="1" applyFont="1" applyFill="1" applyBorder="1" applyAlignment="1" applyProtection="1">
      <alignment horizontal="center" vertical="center" wrapText="1"/>
    </xf>
    <xf numFmtId="9" fontId="18" fillId="0" borderId="23" xfId="3" applyFont="1" applyFill="1" applyBorder="1" applyAlignment="1" applyProtection="1">
      <alignment horizontal="center" vertical="center" wrapText="1"/>
    </xf>
    <xf numFmtId="0" fontId="19" fillId="0" borderId="24" xfId="0" applyFont="1" applyFill="1" applyBorder="1" applyAlignment="1" applyProtection="1">
      <alignment horizontal="center" vertical="center" wrapText="1"/>
    </xf>
    <xf numFmtId="14" fontId="19" fillId="11" borderId="14" xfId="0" applyNumberFormat="1" applyFont="1" applyFill="1" applyBorder="1" applyAlignment="1" applyProtection="1">
      <alignment horizontal="center" vertical="center" wrapText="1"/>
    </xf>
    <xf numFmtId="0" fontId="19" fillId="0" borderId="16" xfId="0" applyFont="1" applyFill="1" applyBorder="1" applyAlignment="1" applyProtection="1">
      <alignment horizontal="center" vertical="center" wrapText="1"/>
    </xf>
    <xf numFmtId="0" fontId="19" fillId="0" borderId="35" xfId="0" applyFont="1" applyFill="1" applyBorder="1" applyAlignment="1" applyProtection="1">
      <alignment horizontal="center" vertical="center" wrapText="1"/>
    </xf>
    <xf numFmtId="0" fontId="19" fillId="0" borderId="35" xfId="0" applyFont="1" applyFill="1" applyBorder="1" applyAlignment="1" applyProtection="1">
      <alignment horizontal="justify" vertical="center" wrapText="1"/>
    </xf>
    <xf numFmtId="0" fontId="19" fillId="0" borderId="37" xfId="0" applyFont="1" applyFill="1" applyBorder="1" applyAlignment="1" applyProtection="1">
      <alignment horizontal="center" vertical="center" wrapText="1"/>
    </xf>
    <xf numFmtId="0" fontId="19" fillId="0" borderId="34" xfId="0" applyFont="1" applyFill="1" applyBorder="1" applyAlignment="1" applyProtection="1">
      <alignment horizontal="center" vertical="center" wrapText="1"/>
    </xf>
    <xf numFmtId="0" fontId="21" fillId="11" borderId="35" xfId="0" applyFont="1" applyFill="1" applyBorder="1" applyAlignment="1" applyProtection="1">
      <alignment horizontal="center" vertical="center" wrapText="1"/>
    </xf>
    <xf numFmtId="9" fontId="19" fillId="0" borderId="35" xfId="3" applyFont="1" applyFill="1" applyBorder="1" applyAlignment="1" applyProtection="1">
      <alignment horizontal="center" vertical="center" wrapText="1"/>
    </xf>
    <xf numFmtId="0" fontId="16" fillId="0" borderId="35" xfId="0" applyFont="1" applyBorder="1" applyAlignment="1">
      <alignment horizontal="center" vertical="center" wrapText="1"/>
    </xf>
    <xf numFmtId="14" fontId="19" fillId="0" borderId="35" xfId="0" applyNumberFormat="1" applyFont="1" applyFill="1" applyBorder="1" applyAlignment="1" applyProtection="1">
      <alignment horizontal="center" vertical="center" wrapText="1"/>
    </xf>
    <xf numFmtId="1" fontId="16" fillId="0" borderId="35" xfId="0" applyNumberFormat="1" applyFont="1" applyBorder="1" applyAlignment="1" applyProtection="1">
      <alignment horizontal="center" vertical="center" wrapText="1"/>
    </xf>
    <xf numFmtId="9" fontId="18" fillId="0" borderId="35" xfId="3" applyFont="1" applyFill="1" applyBorder="1" applyAlignment="1" applyProtection="1">
      <alignment horizontal="center" vertical="center" wrapText="1"/>
    </xf>
    <xf numFmtId="0" fontId="19" fillId="0" borderId="36" xfId="0" applyFont="1" applyFill="1" applyBorder="1" applyAlignment="1" applyProtection="1">
      <alignment horizontal="center" vertical="center" wrapText="1"/>
    </xf>
    <xf numFmtId="14" fontId="18" fillId="0" borderId="23" xfId="0" applyNumberFormat="1" applyFont="1" applyFill="1" applyBorder="1" applyAlignment="1" applyProtection="1">
      <alignment horizontal="center" vertical="center" wrapText="1"/>
    </xf>
    <xf numFmtId="0" fontId="19" fillId="0" borderId="11" xfId="0" applyFont="1" applyFill="1" applyBorder="1" applyAlignment="1" applyProtection="1">
      <alignment horizontal="center" vertical="center" wrapText="1"/>
    </xf>
    <xf numFmtId="0" fontId="19" fillId="0" borderId="38" xfId="0" applyFont="1" applyFill="1" applyBorder="1" applyAlignment="1" applyProtection="1">
      <alignment horizontal="center" vertical="center" wrapText="1"/>
    </xf>
    <xf numFmtId="0" fontId="21" fillId="11" borderId="3" xfId="0" applyFont="1" applyFill="1" applyBorder="1" applyAlignment="1" applyProtection="1">
      <alignment horizontal="center" vertical="center" wrapText="1"/>
    </xf>
    <xf numFmtId="9" fontId="19" fillId="0" borderId="3" xfId="3" applyFont="1" applyFill="1" applyBorder="1" applyAlignment="1" applyProtection="1">
      <alignment horizontal="center" vertical="center" wrapText="1"/>
    </xf>
    <xf numFmtId="44" fontId="19" fillId="0" borderId="3" xfId="2" applyFont="1" applyFill="1" applyBorder="1" applyAlignment="1" applyProtection="1">
      <alignment horizontal="center" vertical="center" wrapText="1"/>
    </xf>
    <xf numFmtId="0" fontId="16" fillId="0" borderId="3" xfId="0" applyFont="1" applyBorder="1" applyAlignment="1">
      <alignment horizontal="center" vertical="center" wrapText="1"/>
    </xf>
    <xf numFmtId="14" fontId="19" fillId="0" borderId="2" xfId="0" applyNumberFormat="1" applyFont="1" applyFill="1" applyBorder="1" applyAlignment="1" applyProtection="1">
      <alignment horizontal="center" vertical="center" wrapText="1"/>
    </xf>
    <xf numFmtId="1" fontId="16" fillId="0" borderId="2" xfId="0" applyNumberFormat="1" applyFont="1" applyBorder="1" applyAlignment="1" applyProtection="1">
      <alignment horizontal="center" vertical="center" wrapText="1"/>
    </xf>
    <xf numFmtId="9" fontId="18" fillId="0" borderId="2" xfId="3" applyFont="1" applyFill="1" applyBorder="1" applyAlignment="1" applyProtection="1">
      <alignment horizontal="center" vertical="center" wrapText="1"/>
    </xf>
    <xf numFmtId="0" fontId="16" fillId="0" borderId="2" xfId="0" applyFont="1" applyBorder="1" applyAlignment="1" applyProtection="1">
      <alignment horizontal="center" vertical="center" wrapText="1"/>
    </xf>
    <xf numFmtId="0" fontId="19" fillId="0" borderId="2" xfId="0" applyFont="1" applyFill="1" applyBorder="1" applyAlignment="1" applyProtection="1">
      <alignment horizontal="center" vertical="center" wrapText="1"/>
    </xf>
    <xf numFmtId="0" fontId="18" fillId="0" borderId="23" xfId="0" applyFont="1" applyFill="1" applyBorder="1" applyAlignment="1" applyProtection="1">
      <alignment horizontal="justify" vertical="center" wrapText="1"/>
    </xf>
    <xf numFmtId="1" fontId="18" fillId="0" borderId="23" xfId="0" applyNumberFormat="1" applyFont="1" applyFill="1" applyBorder="1" applyAlignment="1" applyProtection="1">
      <alignment horizontal="center" vertical="center" wrapText="1"/>
    </xf>
    <xf numFmtId="0" fontId="18" fillId="0" borderId="23" xfId="0" applyFont="1" applyFill="1" applyBorder="1" applyAlignment="1" applyProtection="1">
      <alignment horizontal="center" vertical="center" wrapText="1"/>
    </xf>
    <xf numFmtId="6" fontId="19" fillId="0" borderId="14" xfId="0" applyNumberFormat="1" applyFont="1" applyFill="1" applyBorder="1" applyAlignment="1" applyProtection="1">
      <alignment horizontal="center" vertical="center" wrapText="1"/>
    </xf>
    <xf numFmtId="0" fontId="16" fillId="0" borderId="14" xfId="0" applyFont="1" applyBorder="1" applyAlignment="1">
      <alignment horizontal="center" vertical="center" wrapText="1"/>
    </xf>
    <xf numFmtId="0" fontId="18" fillId="0" borderId="20" xfId="0" applyFont="1" applyFill="1" applyBorder="1" applyAlignment="1" applyProtection="1">
      <alignment horizontal="center" vertical="center" wrapText="1"/>
    </xf>
    <xf numFmtId="0" fontId="18" fillId="0" borderId="20" xfId="0" applyFont="1" applyFill="1" applyBorder="1" applyAlignment="1" applyProtection="1">
      <alignment horizontal="justify" vertical="center" wrapText="1"/>
    </xf>
    <xf numFmtId="0" fontId="17" fillId="0" borderId="20" xfId="0" applyFont="1" applyFill="1" applyBorder="1" applyAlignment="1" applyProtection="1">
      <alignment horizontal="center" vertical="center" wrapText="1"/>
    </xf>
    <xf numFmtId="0" fontId="16" fillId="0" borderId="20" xfId="0" applyFont="1" applyFill="1" applyBorder="1" applyAlignment="1">
      <alignment vertical="center"/>
    </xf>
    <xf numFmtId="14" fontId="18" fillId="0" borderId="20" xfId="0" applyNumberFormat="1" applyFont="1" applyFill="1" applyBorder="1" applyAlignment="1" applyProtection="1">
      <alignment horizontal="center" vertical="center" wrapText="1"/>
    </xf>
    <xf numFmtId="1" fontId="18" fillId="0" borderId="20" xfId="0" applyNumberFormat="1" applyFont="1" applyFill="1" applyBorder="1" applyAlignment="1" applyProtection="1">
      <alignment horizontal="center" vertical="center" wrapText="1"/>
    </xf>
    <xf numFmtId="0" fontId="18" fillId="0" borderId="21" xfId="0" applyFont="1" applyFill="1" applyBorder="1" applyAlignment="1" applyProtection="1">
      <alignment horizontal="center" vertical="center" wrapText="1"/>
    </xf>
    <xf numFmtId="0" fontId="16" fillId="0" borderId="3" xfId="0" applyFont="1" applyFill="1" applyBorder="1" applyAlignment="1" applyProtection="1">
      <alignment horizontal="center" vertical="center" wrapText="1"/>
    </xf>
    <xf numFmtId="0" fontId="16" fillId="0" borderId="23" xfId="0" applyFont="1" applyFill="1" applyBorder="1" applyAlignment="1" applyProtection="1">
      <alignment horizontal="center" vertical="center" wrapText="1"/>
    </xf>
    <xf numFmtId="0" fontId="16" fillId="0" borderId="14" xfId="0" applyFont="1" applyFill="1" applyBorder="1" applyAlignment="1" applyProtection="1">
      <alignment horizontal="center" vertical="center" wrapText="1"/>
    </xf>
    <xf numFmtId="1" fontId="18" fillId="0" borderId="3" xfId="0" applyNumberFormat="1" applyFont="1" applyFill="1" applyBorder="1" applyAlignment="1" applyProtection="1">
      <alignment horizontal="center" vertical="center" wrapText="1"/>
    </xf>
    <xf numFmtId="0" fontId="16" fillId="0" borderId="3" xfId="0" applyFont="1" applyFill="1" applyBorder="1"/>
    <xf numFmtId="0" fontId="16" fillId="0" borderId="23" xfId="0" applyFont="1" applyFill="1" applyBorder="1"/>
    <xf numFmtId="1" fontId="18" fillId="0" borderId="14" xfId="0" applyNumberFormat="1" applyFont="1" applyFill="1" applyBorder="1" applyAlignment="1" applyProtection="1">
      <alignment horizontal="center" vertical="center" wrapText="1"/>
    </xf>
    <xf numFmtId="0" fontId="16" fillId="0" borderId="14" xfId="0" applyFont="1" applyFill="1" applyBorder="1"/>
    <xf numFmtId="1" fontId="18" fillId="0" borderId="26" xfId="0" applyNumberFormat="1" applyFont="1" applyFill="1" applyBorder="1" applyAlignment="1" applyProtection="1">
      <alignment horizontal="center" vertical="center" wrapText="1"/>
    </xf>
    <xf numFmtId="0" fontId="19" fillId="0" borderId="26" xfId="0" applyFont="1" applyFill="1" applyBorder="1" applyAlignment="1" applyProtection="1">
      <alignment horizontal="justify" vertical="center" wrapText="1"/>
    </xf>
    <xf numFmtId="14" fontId="19" fillId="0" borderId="26" xfId="0" applyNumberFormat="1" applyFont="1" applyFill="1" applyBorder="1" applyAlignment="1" applyProtection="1">
      <alignment horizontal="center" vertical="center" wrapText="1"/>
    </xf>
    <xf numFmtId="1" fontId="16" fillId="0" borderId="26" xfId="0" applyNumberFormat="1" applyFont="1" applyFill="1" applyBorder="1" applyAlignment="1" applyProtection="1">
      <alignment horizontal="center" vertical="center" wrapText="1"/>
    </xf>
    <xf numFmtId="9" fontId="18" fillId="0" borderId="26" xfId="3" applyFont="1" applyFill="1" applyBorder="1" applyAlignment="1" applyProtection="1">
      <alignment horizontal="center" vertical="center" wrapText="1"/>
    </xf>
    <xf numFmtId="0" fontId="16" fillId="0" borderId="26" xfId="0" applyFont="1" applyFill="1" applyBorder="1" applyAlignment="1" applyProtection="1">
      <alignment horizontal="center" vertical="center" wrapText="1"/>
    </xf>
    <xf numFmtId="0" fontId="19" fillId="0" borderId="26" xfId="0" applyFont="1" applyFill="1" applyBorder="1" applyAlignment="1" applyProtection="1">
      <alignment horizontal="center" vertical="center" wrapText="1"/>
    </xf>
    <xf numFmtId="0" fontId="16" fillId="0" borderId="26" xfId="0" applyFont="1" applyFill="1" applyBorder="1"/>
    <xf numFmtId="0" fontId="19" fillId="0" borderId="27" xfId="0" applyFont="1" applyFill="1" applyBorder="1" applyAlignment="1">
      <alignment horizontal="center" vertical="center" wrapText="1"/>
    </xf>
    <xf numFmtId="0" fontId="18" fillId="0" borderId="3" xfId="0" applyFont="1" applyFill="1" applyBorder="1" applyAlignment="1" applyProtection="1">
      <alignment horizontal="justify" vertical="center" wrapText="1"/>
    </xf>
    <xf numFmtId="1" fontId="17" fillId="0" borderId="23" xfId="0" applyNumberFormat="1" applyFont="1" applyFill="1" applyBorder="1" applyAlignment="1" applyProtection="1">
      <alignment horizontal="center" vertical="center" wrapText="1"/>
    </xf>
    <xf numFmtId="166" fontId="19" fillId="0" borderId="23" xfId="0" applyNumberFormat="1" applyFont="1" applyFill="1" applyBorder="1" applyAlignment="1" applyProtection="1">
      <alignment horizontal="justify" vertical="center" wrapText="1"/>
    </xf>
    <xf numFmtId="0" fontId="19" fillId="0" borderId="23" xfId="0" applyNumberFormat="1" applyFont="1" applyFill="1" applyBorder="1" applyAlignment="1" applyProtection="1">
      <alignment horizontal="justify" vertical="center" wrapText="1"/>
    </xf>
    <xf numFmtId="0" fontId="16" fillId="0" borderId="24" xfId="0" applyFont="1" applyFill="1" applyBorder="1"/>
    <xf numFmtId="166" fontId="19" fillId="0" borderId="14" xfId="0" applyNumberFormat="1" applyFont="1" applyFill="1" applyBorder="1" applyAlignment="1" applyProtection="1">
      <alignment horizontal="justify" vertical="center" wrapText="1"/>
    </xf>
    <xf numFmtId="0" fontId="16" fillId="0" borderId="15" xfId="0" applyFont="1" applyFill="1" applyBorder="1"/>
    <xf numFmtId="0" fontId="21" fillId="0" borderId="35" xfId="0" applyFont="1" applyFill="1" applyBorder="1" applyAlignment="1" applyProtection="1">
      <alignment horizontal="center" vertical="center" wrapText="1"/>
    </xf>
    <xf numFmtId="0" fontId="16" fillId="0" borderId="35" xfId="0" applyFont="1" applyFill="1" applyBorder="1" applyAlignment="1" applyProtection="1">
      <alignment horizontal="center" vertical="center" wrapText="1"/>
    </xf>
    <xf numFmtId="1" fontId="17" fillId="0" borderId="35" xfId="0" applyNumberFormat="1" applyFont="1" applyFill="1" applyBorder="1" applyAlignment="1" applyProtection="1">
      <alignment horizontal="center" vertical="center" wrapText="1"/>
    </xf>
    <xf numFmtId="1" fontId="16" fillId="0" borderId="35" xfId="0" applyNumberFormat="1" applyFont="1" applyFill="1" applyBorder="1" applyAlignment="1" applyProtection="1">
      <alignment horizontal="center" vertical="center" wrapText="1"/>
    </xf>
    <xf numFmtId="0" fontId="16" fillId="0" borderId="35" xfId="0" applyFont="1" applyFill="1" applyBorder="1"/>
    <xf numFmtId="0" fontId="16" fillId="0" borderId="36" xfId="0" applyFont="1" applyFill="1" applyBorder="1"/>
    <xf numFmtId="0" fontId="21" fillId="0" borderId="20" xfId="0" applyFont="1" applyFill="1" applyBorder="1" applyAlignment="1" applyProtection="1">
      <alignment horizontal="center" vertical="center" wrapText="1"/>
    </xf>
    <xf numFmtId="0" fontId="16" fillId="0" borderId="20" xfId="0" applyFont="1" applyFill="1" applyBorder="1" applyAlignment="1" applyProtection="1">
      <alignment horizontal="center" vertical="center" wrapText="1"/>
    </xf>
    <xf numFmtId="1" fontId="17" fillId="0" borderId="20" xfId="0" applyNumberFormat="1" applyFont="1" applyFill="1" applyBorder="1" applyAlignment="1" applyProtection="1">
      <alignment horizontal="center" vertical="center" wrapText="1"/>
    </xf>
    <xf numFmtId="1" fontId="16" fillId="0" borderId="20" xfId="0" applyNumberFormat="1" applyFont="1" applyFill="1" applyBorder="1" applyAlignment="1" applyProtection="1">
      <alignment horizontal="center" vertical="center" wrapText="1"/>
    </xf>
    <xf numFmtId="0" fontId="16" fillId="0" borderId="20" xfId="0" applyFont="1" applyFill="1" applyBorder="1"/>
    <xf numFmtId="0" fontId="16" fillId="0" borderId="21" xfId="0" applyFont="1" applyFill="1" applyBorder="1"/>
    <xf numFmtId="0" fontId="16" fillId="0" borderId="12" xfId="0" applyFont="1" applyFill="1" applyBorder="1"/>
    <xf numFmtId="49" fontId="18" fillId="0" borderId="3" xfId="0" applyNumberFormat="1" applyFont="1" applyFill="1" applyBorder="1" applyAlignment="1">
      <alignment horizontal="justify" vertical="center" wrapText="1"/>
    </xf>
    <xf numFmtId="14" fontId="18" fillId="0" borderId="3" xfId="0" applyNumberFormat="1" applyFont="1" applyFill="1" applyBorder="1" applyAlignment="1">
      <alignment horizontal="center" vertical="center" wrapText="1"/>
    </xf>
    <xf numFmtId="1" fontId="18" fillId="0" borderId="3" xfId="0" applyNumberFormat="1"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12" xfId="0" applyFont="1" applyFill="1" applyBorder="1" applyAlignment="1">
      <alignment horizontal="center" vertical="center" wrapText="1"/>
    </xf>
    <xf numFmtId="49" fontId="18" fillId="0" borderId="23" xfId="0" applyNumberFormat="1" applyFont="1" applyFill="1" applyBorder="1" applyAlignment="1">
      <alignment horizontal="justify" vertical="center" wrapText="1"/>
    </xf>
    <xf numFmtId="14" fontId="18" fillId="0" borderId="23" xfId="0" applyNumberFormat="1" applyFont="1" applyFill="1" applyBorder="1" applyAlignment="1">
      <alignment horizontal="center" vertical="center" wrapText="1"/>
    </xf>
    <xf numFmtId="1" fontId="18" fillId="0" borderId="23" xfId="0" applyNumberFormat="1" applyFont="1" applyFill="1" applyBorder="1" applyAlignment="1">
      <alignment horizontal="center" vertical="center" wrapText="1"/>
    </xf>
    <xf numFmtId="0" fontId="18" fillId="0" borderId="23" xfId="0" applyFont="1" applyFill="1" applyBorder="1" applyAlignment="1">
      <alignment horizontal="center" vertical="center" wrapText="1"/>
    </xf>
    <xf numFmtId="0" fontId="18" fillId="0" borderId="24" xfId="0" applyFont="1" applyFill="1" applyBorder="1" applyAlignment="1">
      <alignment horizontal="center" vertical="center" wrapText="1"/>
    </xf>
    <xf numFmtId="49" fontId="18" fillId="0" borderId="14" xfId="0" applyNumberFormat="1" applyFont="1" applyFill="1" applyBorder="1" applyAlignment="1">
      <alignment horizontal="justify" vertical="center" wrapText="1"/>
    </xf>
    <xf numFmtId="14" fontId="18" fillId="0" borderId="14" xfId="0" applyNumberFormat="1" applyFont="1" applyFill="1" applyBorder="1" applyAlignment="1">
      <alignment horizontal="center" vertical="center" wrapText="1"/>
    </xf>
    <xf numFmtId="1" fontId="18" fillId="0" borderId="14" xfId="0" applyNumberFormat="1" applyFont="1" applyFill="1" applyBorder="1" applyAlignment="1">
      <alignment horizontal="center" vertical="center" wrapText="1"/>
    </xf>
    <xf numFmtId="0" fontId="18" fillId="0" borderId="14" xfId="0" applyFont="1" applyFill="1" applyBorder="1" applyAlignment="1">
      <alignment horizontal="center" vertical="center" wrapText="1"/>
    </xf>
    <xf numFmtId="0" fontId="18" fillId="0" borderId="15" xfId="0" applyFont="1" applyFill="1" applyBorder="1" applyAlignment="1">
      <alignment horizontal="center" vertical="center" wrapText="1"/>
    </xf>
    <xf numFmtId="166" fontId="19" fillId="0" borderId="3" xfId="0" applyNumberFormat="1" applyFont="1" applyFill="1" applyBorder="1" applyAlignment="1">
      <alignment horizontal="center" vertical="center" wrapText="1"/>
    </xf>
    <xf numFmtId="166" fontId="19" fillId="0" borderId="23" xfId="0" applyNumberFormat="1" applyFont="1" applyFill="1" applyBorder="1" applyAlignment="1">
      <alignment horizontal="center" vertical="center" wrapText="1"/>
    </xf>
    <xf numFmtId="166" fontId="19" fillId="0" borderId="14" xfId="0" applyNumberFormat="1" applyFont="1" applyFill="1" applyBorder="1" applyAlignment="1">
      <alignment horizontal="center" vertical="center" wrapText="1"/>
    </xf>
    <xf numFmtId="165" fontId="19" fillId="0" borderId="3" xfId="0" applyNumberFormat="1" applyFont="1" applyBorder="1" applyAlignment="1">
      <alignment horizontal="justify" vertical="center" wrapText="1"/>
    </xf>
    <xf numFmtId="14" fontId="19" fillId="0" borderId="3" xfId="0" applyNumberFormat="1" applyFont="1" applyBorder="1" applyAlignment="1">
      <alignment horizontal="center" vertical="center" wrapText="1"/>
    </xf>
    <xf numFmtId="1" fontId="19" fillId="0" borderId="3" xfId="0" applyNumberFormat="1" applyFont="1" applyBorder="1" applyAlignment="1">
      <alignment horizontal="center" vertical="center" wrapText="1"/>
    </xf>
    <xf numFmtId="0" fontId="19" fillId="0" borderId="3" xfId="0" applyFont="1" applyBorder="1" applyAlignment="1">
      <alignment horizontal="center" vertical="center" wrapText="1"/>
    </xf>
    <xf numFmtId="0" fontId="19" fillId="0" borderId="12" xfId="0" applyFont="1" applyBorder="1" applyAlignment="1">
      <alignment horizontal="center" vertical="center" wrapText="1"/>
    </xf>
    <xf numFmtId="1" fontId="19" fillId="0" borderId="23" xfId="0" applyNumberFormat="1" applyFont="1" applyFill="1" applyBorder="1" applyAlignment="1">
      <alignment horizontal="center" vertical="center" wrapText="1"/>
    </xf>
    <xf numFmtId="165" fontId="19" fillId="0" borderId="23" xfId="0" applyNumberFormat="1" applyFont="1" applyBorder="1" applyAlignment="1">
      <alignment horizontal="justify" vertical="center" wrapText="1"/>
    </xf>
    <xf numFmtId="14" fontId="19" fillId="0" borderId="23" xfId="0" applyNumberFormat="1" applyFont="1" applyBorder="1" applyAlignment="1">
      <alignment horizontal="center" vertical="center" wrapText="1"/>
    </xf>
    <xf numFmtId="1" fontId="19" fillId="0" borderId="23" xfId="0" applyNumberFormat="1" applyFont="1" applyBorder="1" applyAlignment="1">
      <alignment horizontal="center" vertical="center" wrapText="1"/>
    </xf>
    <xf numFmtId="165" fontId="19" fillId="0" borderId="14" xfId="0" applyNumberFormat="1" applyFont="1" applyBorder="1" applyAlignment="1">
      <alignment horizontal="justify" vertical="center" wrapText="1"/>
    </xf>
    <xf numFmtId="14" fontId="19" fillId="0" borderId="14" xfId="0" applyNumberFormat="1" applyFont="1" applyBorder="1" applyAlignment="1">
      <alignment horizontal="center" vertical="center" wrapText="1"/>
    </xf>
    <xf numFmtId="1" fontId="19" fillId="0" borderId="14" xfId="0" applyNumberFormat="1" applyFont="1" applyBorder="1" applyAlignment="1">
      <alignment horizontal="center" vertical="center" wrapText="1"/>
    </xf>
    <xf numFmtId="14" fontId="19" fillId="11" borderId="3" xfId="0" applyNumberFormat="1" applyFont="1" applyFill="1" applyBorder="1" applyAlignment="1" applyProtection="1">
      <alignment horizontal="center" vertical="center" wrapText="1"/>
    </xf>
    <xf numFmtId="14" fontId="16" fillId="0" borderId="3" xfId="0" applyNumberFormat="1" applyFont="1" applyBorder="1" applyAlignment="1" applyProtection="1">
      <alignment horizontal="center" vertical="center" wrapText="1"/>
    </xf>
    <xf numFmtId="14" fontId="16" fillId="0" borderId="23" xfId="0" applyNumberFormat="1" applyFont="1" applyBorder="1" applyAlignment="1" applyProtection="1">
      <alignment horizontal="center" vertical="center" wrapText="1"/>
    </xf>
    <xf numFmtId="14" fontId="16" fillId="0" borderId="14" xfId="0" applyNumberFormat="1" applyFont="1" applyBorder="1" applyAlignment="1" applyProtection="1">
      <alignment horizontal="center" vertical="center" wrapText="1"/>
    </xf>
    <xf numFmtId="14" fontId="18" fillId="0" borderId="3" xfId="0" applyNumberFormat="1" applyFont="1" applyFill="1" applyBorder="1" applyAlignment="1" applyProtection="1">
      <alignment horizontal="center" vertical="center" wrapText="1"/>
    </xf>
    <xf numFmtId="0" fontId="18" fillId="0" borderId="3" xfId="0" applyFont="1" applyFill="1" applyBorder="1" applyAlignment="1" applyProtection="1">
      <alignment horizontal="center" vertical="center" wrapText="1"/>
    </xf>
    <xf numFmtId="0" fontId="22" fillId="0" borderId="3" xfId="0" applyFont="1" applyFill="1" applyBorder="1" applyAlignment="1" applyProtection="1">
      <alignment horizontal="center" vertical="center" wrapText="1"/>
    </xf>
    <xf numFmtId="0" fontId="22" fillId="0" borderId="12" xfId="0" applyFont="1" applyFill="1" applyBorder="1" applyAlignment="1" applyProtection="1">
      <alignment horizontal="center" vertical="center" wrapText="1"/>
    </xf>
    <xf numFmtId="0" fontId="22" fillId="0" borderId="23" xfId="0" applyFont="1" applyFill="1" applyBorder="1" applyAlignment="1" applyProtection="1">
      <alignment horizontal="center" vertical="center" wrapText="1"/>
    </xf>
    <xf numFmtId="0" fontId="22" fillId="0" borderId="24" xfId="0" applyFont="1" applyFill="1" applyBorder="1" applyAlignment="1" applyProtection="1">
      <alignment horizontal="center" vertical="center" wrapText="1"/>
    </xf>
    <xf numFmtId="14" fontId="18" fillId="0" borderId="14" xfId="0" applyNumberFormat="1" applyFont="1" applyFill="1" applyBorder="1" applyAlignment="1" applyProtection="1">
      <alignment horizontal="center" vertical="center" wrapText="1"/>
    </xf>
    <xf numFmtId="0" fontId="18" fillId="0" borderId="14" xfId="0" applyFont="1" applyFill="1" applyBorder="1" applyAlignment="1" applyProtection="1">
      <alignment horizontal="center" vertical="center" wrapText="1"/>
    </xf>
    <xf numFmtId="0" fontId="22" fillId="0" borderId="14" xfId="0" applyFont="1" applyFill="1" applyBorder="1" applyAlignment="1" applyProtection="1">
      <alignment horizontal="center" vertical="center" wrapText="1"/>
    </xf>
    <xf numFmtId="0" fontId="22" fillId="0" borderId="15" xfId="0" applyFont="1" applyFill="1" applyBorder="1" applyAlignment="1" applyProtection="1">
      <alignment horizontal="center" vertical="center" wrapText="1"/>
    </xf>
    <xf numFmtId="0" fontId="19" fillId="13" borderId="16" xfId="0" applyFont="1" applyFill="1" applyBorder="1" applyAlignment="1" applyProtection="1">
      <alignment horizontal="center" vertical="center" wrapText="1"/>
    </xf>
    <xf numFmtId="0" fontId="19" fillId="13" borderId="17" xfId="0" applyFont="1" applyFill="1" applyBorder="1" applyAlignment="1" applyProtection="1">
      <alignment horizontal="center" vertical="center" wrapText="1"/>
    </xf>
    <xf numFmtId="0" fontId="18" fillId="13" borderId="17" xfId="0" applyFont="1" applyFill="1" applyBorder="1" applyAlignment="1" applyProtection="1">
      <alignment horizontal="justify" vertical="center" wrapText="1"/>
    </xf>
    <xf numFmtId="0" fontId="18" fillId="13" borderId="17" xfId="0" applyFont="1" applyFill="1" applyBorder="1" applyAlignment="1" applyProtection="1">
      <alignment horizontal="center" vertical="center" wrapText="1"/>
    </xf>
    <xf numFmtId="0" fontId="18" fillId="0" borderId="17" xfId="0" applyFont="1" applyFill="1" applyBorder="1" applyAlignment="1" applyProtection="1">
      <alignment horizontal="center" vertical="center" wrapText="1"/>
    </xf>
    <xf numFmtId="0" fontId="17" fillId="0" borderId="17" xfId="0" applyFont="1" applyFill="1" applyBorder="1" applyAlignment="1" applyProtection="1">
      <alignment horizontal="center" vertical="center" wrapText="1"/>
    </xf>
    <xf numFmtId="0" fontId="18" fillId="0" borderId="17" xfId="0" applyFont="1" applyFill="1" applyBorder="1" applyAlignment="1" applyProtection="1">
      <alignment horizontal="justify" vertical="center" wrapText="1"/>
    </xf>
    <xf numFmtId="9" fontId="18" fillId="0" borderId="17" xfId="3" applyFont="1" applyFill="1" applyBorder="1" applyAlignment="1" applyProtection="1">
      <alignment horizontal="center" vertical="center" wrapText="1"/>
    </xf>
    <xf numFmtId="0" fontId="18" fillId="0" borderId="17" xfId="0" applyFont="1" applyFill="1" applyBorder="1" applyAlignment="1" applyProtection="1">
      <alignment horizontal="center" vertical="center"/>
    </xf>
    <xf numFmtId="14" fontId="18" fillId="0" borderId="17" xfId="0" applyNumberFormat="1" applyFont="1" applyFill="1" applyBorder="1" applyAlignment="1" applyProtection="1">
      <alignment horizontal="center" vertical="center" wrapText="1"/>
    </xf>
    <xf numFmtId="1" fontId="18" fillId="0" borderId="17" xfId="0" applyNumberFormat="1" applyFont="1" applyFill="1" applyBorder="1" applyAlignment="1" applyProtection="1">
      <alignment horizontal="center" vertical="center" wrapText="1"/>
    </xf>
    <xf numFmtId="0" fontId="18" fillId="0" borderId="18" xfId="0" applyFont="1" applyFill="1" applyBorder="1" applyAlignment="1" applyProtection="1">
      <alignment horizontal="center" vertical="center" wrapText="1"/>
    </xf>
    <xf numFmtId="0" fontId="18" fillId="0" borderId="15" xfId="0" applyFont="1" applyFill="1" applyBorder="1" applyAlignment="1" applyProtection="1">
      <alignment horizontal="center" vertical="center" wrapText="1"/>
    </xf>
    <xf numFmtId="168" fontId="18" fillId="0" borderId="23" xfId="0" applyNumberFormat="1" applyFont="1" applyFill="1" applyBorder="1" applyAlignment="1" applyProtection="1">
      <alignment horizontal="center" vertical="center" wrapText="1"/>
    </xf>
    <xf numFmtId="0" fontId="18" fillId="0" borderId="24" xfId="0" applyFont="1" applyFill="1" applyBorder="1" applyAlignment="1" applyProtection="1">
      <alignment horizontal="center" vertical="center" wrapText="1"/>
    </xf>
    <xf numFmtId="0" fontId="16" fillId="0" borderId="23" xfId="0" applyFont="1" applyBorder="1" applyAlignment="1">
      <alignment vertical="center" wrapText="1"/>
    </xf>
    <xf numFmtId="14" fontId="18" fillId="0" borderId="23" xfId="0" applyNumberFormat="1" applyFont="1" applyFill="1" applyBorder="1" applyAlignment="1">
      <alignment vertical="center"/>
    </xf>
    <xf numFmtId="0" fontId="16" fillId="0" borderId="23" xfId="0" applyFont="1" applyBorder="1" applyAlignment="1">
      <alignment horizontal="center"/>
    </xf>
    <xf numFmtId="14" fontId="18" fillId="0" borderId="23" xfId="0" applyNumberFormat="1" applyFont="1" applyBorder="1" applyAlignment="1">
      <alignment vertical="center"/>
    </xf>
    <xf numFmtId="14" fontId="16" fillId="0" borderId="14" xfId="0" applyNumberFormat="1" applyFont="1" applyBorder="1" applyAlignment="1">
      <alignment vertical="center"/>
    </xf>
    <xf numFmtId="0" fontId="18" fillId="0" borderId="12" xfId="0" applyFont="1" applyFill="1" applyBorder="1" applyAlignment="1" applyProtection="1">
      <alignment horizontal="center" vertical="center" wrapText="1"/>
    </xf>
    <xf numFmtId="0" fontId="19" fillId="13" borderId="23" xfId="0" applyFont="1" applyFill="1" applyBorder="1" applyAlignment="1" applyProtection="1">
      <alignment horizontal="justify" vertical="center" wrapText="1"/>
    </xf>
    <xf numFmtId="0" fontId="18" fillId="0" borderId="3" xfId="0" applyFont="1" applyBorder="1" applyAlignment="1">
      <alignment vertical="center"/>
    </xf>
    <xf numFmtId="0" fontId="18" fillId="0" borderId="14" xfId="0" applyFont="1" applyBorder="1" applyAlignment="1">
      <alignment vertical="center"/>
    </xf>
    <xf numFmtId="0" fontId="18" fillId="0" borderId="23" xfId="0" applyFont="1" applyBorder="1" applyAlignment="1">
      <alignment vertical="center"/>
    </xf>
    <xf numFmtId="0" fontId="19" fillId="0" borderId="17" xfId="0" applyFont="1" applyFill="1" applyBorder="1" applyAlignment="1" applyProtection="1">
      <alignment vertical="center" wrapText="1"/>
    </xf>
    <xf numFmtId="0" fontId="19" fillId="0" borderId="17" xfId="0" applyFont="1" applyFill="1" applyBorder="1" applyAlignment="1" applyProtection="1">
      <alignment horizontal="center" vertical="center" wrapText="1"/>
    </xf>
    <xf numFmtId="0" fontId="19" fillId="0" borderId="17" xfId="0" applyFont="1" applyFill="1" applyBorder="1" applyAlignment="1" applyProtection="1">
      <alignment horizontal="justify" vertical="center" wrapText="1"/>
    </xf>
    <xf numFmtId="0" fontId="19" fillId="11" borderId="17" xfId="0" applyFont="1" applyFill="1" applyBorder="1" applyAlignment="1" applyProtection="1">
      <alignment horizontal="center" vertical="center" wrapText="1"/>
    </xf>
    <xf numFmtId="0" fontId="21" fillId="11" borderId="17" xfId="0" applyFont="1" applyFill="1" applyBorder="1" applyAlignment="1" applyProtection="1">
      <alignment horizontal="center" vertical="center" wrapText="1"/>
    </xf>
    <xf numFmtId="0" fontId="16" fillId="11" borderId="17" xfId="0" applyFont="1" applyFill="1" applyBorder="1" applyAlignment="1">
      <alignment horizontal="center" vertical="center"/>
    </xf>
    <xf numFmtId="0" fontId="19" fillId="0" borderId="17" xfId="0" applyFont="1" applyBorder="1" applyAlignment="1">
      <alignment horizontal="center" vertical="center" wrapText="1"/>
    </xf>
    <xf numFmtId="165" fontId="19" fillId="0" borderId="17" xfId="0" applyNumberFormat="1" applyFont="1" applyBorder="1" applyAlignment="1">
      <alignment horizontal="center" vertical="center" wrapText="1"/>
    </xf>
    <xf numFmtId="0" fontId="16" fillId="0" borderId="17" xfId="0" applyFont="1" applyBorder="1" applyAlignment="1" applyProtection="1">
      <alignment horizontal="justify" vertical="center" wrapText="1"/>
    </xf>
    <xf numFmtId="0" fontId="19" fillId="0" borderId="17" xfId="0" applyFont="1" applyBorder="1" applyAlignment="1" applyProtection="1">
      <alignment horizontal="justify" vertical="center" wrapText="1"/>
    </xf>
    <xf numFmtId="14" fontId="16" fillId="0" borderId="17" xfId="0" applyNumberFormat="1" applyFont="1" applyBorder="1" applyAlignment="1">
      <alignment horizontal="center" vertical="center"/>
    </xf>
    <xf numFmtId="1" fontId="16" fillId="0" borderId="17" xfId="0" applyNumberFormat="1" applyFont="1" applyBorder="1" applyAlignment="1" applyProtection="1">
      <alignment horizontal="center" vertical="center" wrapText="1"/>
    </xf>
    <xf numFmtId="0" fontId="16" fillId="0" borderId="17" xfId="0" applyFont="1" applyBorder="1" applyAlignment="1">
      <alignment horizontal="justify" vertical="center" wrapText="1"/>
    </xf>
    <xf numFmtId="0" fontId="16" fillId="0" borderId="18" xfId="0" applyFont="1" applyBorder="1" applyAlignment="1">
      <alignment horizontal="justify" vertical="center" wrapText="1"/>
    </xf>
    <xf numFmtId="0" fontId="19" fillId="11" borderId="34" xfId="0" applyFont="1" applyFill="1" applyBorder="1" applyAlignment="1" applyProtection="1">
      <alignment horizontal="center" vertical="center" wrapText="1"/>
    </xf>
    <xf numFmtId="0" fontId="19" fillId="11" borderId="35" xfId="0" applyFont="1" applyFill="1" applyBorder="1" applyAlignment="1" applyProtection="1">
      <alignment horizontal="center" vertical="center" wrapText="1"/>
    </xf>
    <xf numFmtId="0" fontId="19" fillId="11" borderId="35" xfId="0" applyFont="1" applyFill="1" applyBorder="1" applyAlignment="1" applyProtection="1">
      <alignment horizontal="justify" vertical="center" wrapText="1"/>
    </xf>
    <xf numFmtId="1" fontId="19" fillId="11" borderId="35" xfId="3" applyNumberFormat="1" applyFont="1" applyFill="1" applyBorder="1" applyAlignment="1" applyProtection="1">
      <alignment horizontal="center" vertical="center" wrapText="1"/>
    </xf>
    <xf numFmtId="0" fontId="16" fillId="11" borderId="35" xfId="0" applyFont="1" applyFill="1" applyBorder="1" applyAlignment="1" applyProtection="1">
      <alignment horizontal="center" vertical="center" wrapText="1"/>
    </xf>
    <xf numFmtId="0" fontId="16" fillId="11" borderId="35" xfId="0" applyFont="1" applyFill="1" applyBorder="1" applyAlignment="1">
      <alignment horizontal="center" vertical="center"/>
    </xf>
    <xf numFmtId="0" fontId="16" fillId="11" borderId="35" xfId="0" applyFont="1" applyFill="1" applyBorder="1"/>
    <xf numFmtId="14" fontId="16" fillId="0" borderId="35" xfId="0" applyNumberFormat="1" applyFont="1" applyBorder="1" applyAlignment="1" applyProtection="1">
      <alignment horizontal="center" vertical="center" wrapText="1"/>
    </xf>
    <xf numFmtId="1" fontId="16" fillId="11" borderId="35" xfId="0" applyNumberFormat="1" applyFont="1" applyFill="1" applyBorder="1" applyAlignment="1" applyProtection="1">
      <alignment horizontal="center" vertical="center" wrapText="1"/>
    </xf>
    <xf numFmtId="9" fontId="18" fillId="11" borderId="35" xfId="3" applyFont="1" applyFill="1" applyBorder="1" applyAlignment="1" applyProtection="1">
      <alignment horizontal="center" vertical="center" wrapText="1"/>
    </xf>
    <xf numFmtId="0" fontId="19" fillId="11" borderId="36" xfId="0" applyFont="1" applyFill="1" applyBorder="1" applyAlignment="1" applyProtection="1">
      <alignment horizontal="center" vertical="center" wrapText="1"/>
    </xf>
    <xf numFmtId="0" fontId="19" fillId="0" borderId="18" xfId="0" applyFont="1" applyBorder="1" applyAlignment="1">
      <alignment horizontal="justify" vertical="center" wrapText="1"/>
    </xf>
    <xf numFmtId="0" fontId="19" fillId="0" borderId="3" xfId="0" applyFont="1" applyBorder="1" applyAlignment="1">
      <alignment horizontal="center" vertical="center" wrapText="1"/>
    </xf>
    <xf numFmtId="14" fontId="16" fillId="0" borderId="3" xfId="0" applyNumberFormat="1" applyFont="1" applyBorder="1" applyAlignment="1">
      <alignment horizontal="center" vertical="center"/>
    </xf>
    <xf numFmtId="0" fontId="16" fillId="0" borderId="3" xfId="0" applyFont="1" applyBorder="1" applyAlignment="1" applyProtection="1">
      <alignment horizontal="justify" vertical="center" wrapText="1"/>
    </xf>
    <xf numFmtId="0" fontId="16" fillId="0" borderId="3" xfId="0" applyFont="1" applyBorder="1" applyAlignment="1">
      <alignment horizontal="justify" vertical="center" wrapText="1"/>
    </xf>
    <xf numFmtId="0" fontId="19" fillId="0" borderId="12" xfId="0" applyFont="1" applyBorder="1" applyAlignment="1">
      <alignment horizontal="justify" vertical="center" wrapText="1"/>
    </xf>
    <xf numFmtId="14" fontId="16" fillId="0" borderId="14" xfId="0" applyNumberFormat="1" applyFont="1" applyBorder="1" applyAlignment="1">
      <alignment horizontal="center" vertical="center"/>
    </xf>
    <xf numFmtId="0" fontId="16" fillId="0" borderId="14" xfId="0" applyFont="1" applyBorder="1" applyAlignment="1" applyProtection="1">
      <alignment horizontal="justify" vertical="center" wrapText="1"/>
    </xf>
    <xf numFmtId="0" fontId="19" fillId="0" borderId="15" xfId="0" applyFont="1" applyBorder="1" applyAlignment="1">
      <alignment horizontal="justify" vertical="center" wrapText="1"/>
    </xf>
    <xf numFmtId="0" fontId="16" fillId="11" borderId="3" xfId="0" applyFont="1" applyFill="1" applyBorder="1" applyAlignment="1">
      <alignment horizontal="justify" vertical="center" wrapText="1"/>
    </xf>
    <xf numFmtId="1" fontId="16" fillId="11" borderId="3" xfId="0" applyNumberFormat="1" applyFont="1" applyFill="1" applyBorder="1" applyAlignment="1" applyProtection="1">
      <alignment horizontal="center" vertical="center" wrapText="1"/>
    </xf>
    <xf numFmtId="9" fontId="18" fillId="11" borderId="3" xfId="3" applyFont="1" applyFill="1" applyBorder="1" applyAlignment="1" applyProtection="1">
      <alignment horizontal="center" vertical="center" wrapText="1"/>
    </xf>
    <xf numFmtId="0" fontId="16" fillId="11" borderId="3" xfId="0" applyFont="1" applyFill="1" applyBorder="1" applyAlignment="1" applyProtection="1">
      <alignment horizontal="center" vertical="center" wrapText="1"/>
    </xf>
    <xf numFmtId="0" fontId="19" fillId="11" borderId="3" xfId="0" applyFont="1" applyFill="1" applyBorder="1" applyAlignment="1" applyProtection="1">
      <alignment horizontal="justify" vertical="center" wrapText="1"/>
    </xf>
    <xf numFmtId="0" fontId="16" fillId="11" borderId="12" xfId="0" applyFont="1" applyFill="1" applyBorder="1" applyAlignment="1">
      <alignment horizontal="justify" vertical="center" wrapText="1"/>
    </xf>
    <xf numFmtId="0" fontId="16" fillId="11" borderId="14" xfId="0" applyFont="1" applyFill="1" applyBorder="1" applyAlignment="1" applyProtection="1">
      <alignment horizontal="justify" vertical="center" wrapText="1"/>
    </xf>
    <xf numFmtId="1" fontId="16" fillId="11" borderId="14" xfId="0" applyNumberFormat="1" applyFont="1" applyFill="1" applyBorder="1" applyAlignment="1" applyProtection="1">
      <alignment horizontal="center" vertical="center" wrapText="1"/>
    </xf>
    <xf numFmtId="9" fontId="18" fillId="11" borderId="14" xfId="3" applyFont="1" applyFill="1" applyBorder="1" applyAlignment="1" applyProtection="1">
      <alignment horizontal="center" vertical="center" wrapText="1"/>
    </xf>
    <xf numFmtId="0" fontId="16" fillId="11" borderId="14" xfId="0" applyFont="1" applyFill="1" applyBorder="1" applyAlignment="1" applyProtection="1">
      <alignment horizontal="center" vertical="center" wrapText="1"/>
    </xf>
    <xf numFmtId="0" fontId="19" fillId="11" borderId="14" xfId="0" applyFont="1" applyFill="1" applyBorder="1" applyAlignment="1" applyProtection="1">
      <alignment horizontal="justify" vertical="center" wrapText="1"/>
    </xf>
    <xf numFmtId="0" fontId="16" fillId="11" borderId="14" xfId="0" applyFont="1" applyFill="1" applyBorder="1" applyAlignment="1">
      <alignment horizontal="justify" vertical="center" wrapText="1"/>
    </xf>
    <xf numFmtId="0" fontId="16" fillId="11" borderId="15" xfId="0" applyFont="1" applyFill="1" applyBorder="1" applyAlignment="1">
      <alignment horizontal="justify" vertical="center" wrapText="1"/>
    </xf>
    <xf numFmtId="0" fontId="19" fillId="11" borderId="16" xfId="0" applyFont="1" applyFill="1" applyBorder="1" applyAlignment="1" applyProtection="1">
      <alignment horizontal="center" vertical="center" wrapText="1"/>
    </xf>
    <xf numFmtId="0" fontId="19" fillId="11" borderId="17" xfId="0" applyFont="1" applyFill="1" applyBorder="1" applyAlignment="1" applyProtection="1">
      <alignment horizontal="justify" vertical="center" wrapText="1"/>
    </xf>
    <xf numFmtId="0" fontId="16" fillId="0" borderId="17" xfId="0" applyFont="1" applyBorder="1" applyAlignment="1">
      <alignment horizontal="center" vertical="center"/>
    </xf>
    <xf numFmtId="0" fontId="16" fillId="11" borderId="17" xfId="0" applyFont="1" applyFill="1" applyBorder="1" applyAlignment="1" applyProtection="1">
      <alignment horizontal="center" vertical="center" wrapText="1"/>
    </xf>
    <xf numFmtId="0" fontId="16" fillId="11" borderId="17" xfId="0" applyFont="1" applyFill="1" applyBorder="1"/>
    <xf numFmtId="0" fontId="16" fillId="11" borderId="17" xfId="0" applyFont="1" applyFill="1" applyBorder="1" applyAlignment="1" applyProtection="1">
      <alignment horizontal="justify" vertical="center" wrapText="1"/>
    </xf>
    <xf numFmtId="14" fontId="16" fillId="0" borderId="17" xfId="0" applyNumberFormat="1" applyFont="1" applyBorder="1" applyAlignment="1" applyProtection="1">
      <alignment horizontal="center" vertical="center" wrapText="1"/>
    </xf>
    <xf numFmtId="1" fontId="16" fillId="11" borderId="17" xfId="0" applyNumberFormat="1" applyFont="1" applyFill="1" applyBorder="1" applyAlignment="1" applyProtection="1">
      <alignment horizontal="center" vertical="center" wrapText="1"/>
    </xf>
    <xf numFmtId="9" fontId="18" fillId="11" borderId="17" xfId="3" applyFont="1" applyFill="1" applyBorder="1" applyAlignment="1" applyProtection="1">
      <alignment horizontal="center" vertical="center" wrapText="1"/>
    </xf>
    <xf numFmtId="0" fontId="16" fillId="11" borderId="18" xfId="0" applyFont="1" applyFill="1" applyBorder="1" applyAlignment="1" applyProtection="1">
      <alignment horizontal="center" vertical="center" wrapText="1"/>
    </xf>
    <xf numFmtId="0" fontId="16" fillId="11" borderId="35" xfId="0" applyFont="1" applyFill="1" applyBorder="1" applyAlignment="1" applyProtection="1">
      <alignment horizontal="justify" vertical="center" wrapText="1"/>
    </xf>
    <xf numFmtId="0" fontId="16" fillId="11" borderId="36" xfId="0" applyFont="1" applyFill="1" applyBorder="1" applyAlignment="1" applyProtection="1">
      <alignment horizontal="center" vertical="center" wrapText="1"/>
    </xf>
    <xf numFmtId="0" fontId="16" fillId="11" borderId="12" xfId="0" applyFont="1" applyFill="1" applyBorder="1" applyAlignment="1" applyProtection="1">
      <alignment horizontal="center" vertical="center" wrapText="1"/>
    </xf>
    <xf numFmtId="0" fontId="16" fillId="11" borderId="15" xfId="0" applyFont="1" applyFill="1" applyBorder="1" applyAlignment="1" applyProtection="1">
      <alignment horizontal="center" vertical="center" wrapText="1"/>
    </xf>
    <xf numFmtId="166" fontId="19" fillId="0" borderId="3" xfId="0" applyNumberFormat="1" applyFont="1" applyBorder="1" applyAlignment="1">
      <alignment horizontal="justify" vertical="center" wrapText="1"/>
    </xf>
    <xf numFmtId="0" fontId="19" fillId="0" borderId="23" xfId="0" applyFont="1" applyBorder="1" applyAlignment="1">
      <alignment horizontal="center" vertical="center" wrapText="1"/>
    </xf>
    <xf numFmtId="166" fontId="19" fillId="0" borderId="23" xfId="0" applyNumberFormat="1" applyFont="1" applyBorder="1" applyAlignment="1">
      <alignment horizontal="justify" vertical="center" wrapText="1"/>
    </xf>
    <xf numFmtId="166" fontId="19" fillId="0" borderId="14" xfId="0" applyNumberFormat="1" applyFont="1" applyBorder="1" applyAlignment="1">
      <alignment horizontal="justify" vertical="center" wrapText="1"/>
    </xf>
    <xf numFmtId="0" fontId="19" fillId="0" borderId="3" xfId="0" applyNumberFormat="1" applyFont="1" applyBorder="1" applyAlignment="1">
      <alignment horizontal="justify" vertical="center" wrapText="1"/>
    </xf>
    <xf numFmtId="0" fontId="19" fillId="0" borderId="3" xfId="0" applyFont="1" applyBorder="1" applyAlignment="1" applyProtection="1">
      <alignment horizontal="justify" vertical="center" wrapText="1"/>
    </xf>
    <xf numFmtId="0" fontId="16" fillId="0" borderId="12" xfId="0" applyFont="1" applyBorder="1" applyAlignment="1" applyProtection="1">
      <alignment horizontal="justify" vertical="center" wrapText="1"/>
    </xf>
    <xf numFmtId="0" fontId="16" fillId="0" borderId="23" xfId="0" applyFont="1" applyBorder="1" applyAlignment="1" applyProtection="1">
      <alignment horizontal="justify" vertical="center" wrapText="1"/>
    </xf>
    <xf numFmtId="0" fontId="19" fillId="0" borderId="23" xfId="0" applyFont="1" applyBorder="1" applyAlignment="1" applyProtection="1">
      <alignment horizontal="justify" vertical="center" wrapText="1"/>
    </xf>
    <xf numFmtId="0" fontId="16" fillId="0" borderId="24" xfId="0" applyFont="1" applyBorder="1" applyAlignment="1" applyProtection="1">
      <alignment horizontal="justify" vertical="center" wrapText="1"/>
    </xf>
    <xf numFmtId="0" fontId="19" fillId="0" borderId="14" xfId="0" applyFont="1" applyBorder="1" applyAlignment="1" applyProtection="1">
      <alignment horizontal="justify" vertical="center" wrapText="1"/>
    </xf>
    <xf numFmtId="0" fontId="16" fillId="0" borderId="15" xfId="0" applyFont="1" applyBorder="1" applyAlignment="1" applyProtection="1">
      <alignment horizontal="justify" vertical="center" wrapText="1"/>
    </xf>
    <xf numFmtId="0" fontId="18" fillId="0" borderId="3" xfId="3" applyNumberFormat="1" applyFont="1" applyFill="1" applyBorder="1" applyAlignment="1" applyProtection="1">
      <alignment horizontal="center" vertical="center" wrapText="1"/>
    </xf>
    <xf numFmtId="0" fontId="16" fillId="0" borderId="3" xfId="0" applyFont="1" applyBorder="1" applyAlignment="1" applyProtection="1">
      <alignment vertical="center" wrapText="1"/>
    </xf>
    <xf numFmtId="0" fontId="16" fillId="0" borderId="12" xfId="0" applyFont="1" applyBorder="1" applyAlignment="1">
      <alignment horizontal="justify" vertical="center" wrapText="1"/>
    </xf>
    <xf numFmtId="0" fontId="16" fillId="0" borderId="23" xfId="0" applyFont="1" applyBorder="1" applyAlignment="1">
      <alignment horizontal="justify" vertical="center" wrapText="1"/>
    </xf>
    <xf numFmtId="14" fontId="16" fillId="0" borderId="23" xfId="0" applyNumberFormat="1" applyFont="1" applyBorder="1" applyAlignment="1">
      <alignment horizontal="center" vertical="center"/>
    </xf>
    <xf numFmtId="0" fontId="18" fillId="0" borderId="23" xfId="3" applyNumberFormat="1" applyFont="1" applyFill="1" applyBorder="1" applyAlignment="1" applyProtection="1">
      <alignment horizontal="center" vertical="center" wrapText="1"/>
    </xf>
    <xf numFmtId="0" fontId="16" fillId="0" borderId="24" xfId="0" applyFont="1" applyBorder="1" applyAlignment="1">
      <alignment horizontal="justify" vertical="center" wrapText="1"/>
    </xf>
    <xf numFmtId="0" fontId="16" fillId="0" borderId="14" xfId="0" applyFont="1" applyBorder="1" applyAlignment="1">
      <alignment horizontal="justify" vertical="center" wrapText="1"/>
    </xf>
    <xf numFmtId="0" fontId="18" fillId="11" borderId="14" xfId="3" applyNumberFormat="1" applyFont="1" applyFill="1" applyBorder="1" applyAlignment="1" applyProtection="1">
      <alignment horizontal="center" vertical="center" wrapText="1"/>
    </xf>
    <xf numFmtId="0" fontId="16" fillId="0" borderId="15" xfId="0" applyFont="1" applyBorder="1" applyAlignment="1">
      <alignment horizontal="justify" vertical="center" wrapText="1"/>
    </xf>
    <xf numFmtId="0" fontId="18" fillId="11" borderId="3" xfId="3" applyNumberFormat="1" applyFont="1" applyFill="1" applyBorder="1" applyAlignment="1" applyProtection="1">
      <alignment horizontal="center" vertical="center" wrapText="1"/>
    </xf>
    <xf numFmtId="0" fontId="18" fillId="11" borderId="23" xfId="0" applyFont="1" applyFill="1" applyBorder="1" applyAlignment="1" applyProtection="1">
      <alignment horizontal="justify" vertical="center" wrapText="1"/>
      <protection locked="0"/>
    </xf>
    <xf numFmtId="0" fontId="18" fillId="11" borderId="23" xfId="3" applyNumberFormat="1" applyFont="1" applyFill="1" applyBorder="1" applyAlignment="1" applyProtection="1">
      <alignment horizontal="center" vertical="center" wrapText="1"/>
    </xf>
    <xf numFmtId="1" fontId="17" fillId="14" borderId="23" xfId="0" applyNumberFormat="1" applyFont="1" applyFill="1" applyBorder="1" applyAlignment="1">
      <alignment horizontal="center" vertical="center" wrapText="1"/>
    </xf>
    <xf numFmtId="1" fontId="17" fillId="14" borderId="14" xfId="0" applyNumberFormat="1" applyFont="1" applyFill="1" applyBorder="1" applyAlignment="1">
      <alignment horizontal="center" vertical="center" wrapText="1"/>
    </xf>
    <xf numFmtId="0" fontId="19" fillId="11" borderId="17" xfId="0" applyFont="1" applyFill="1" applyBorder="1" applyAlignment="1">
      <alignment vertical="center" wrapText="1"/>
    </xf>
    <xf numFmtId="0" fontId="21" fillId="0" borderId="17" xfId="0" applyFont="1" applyFill="1" applyBorder="1" applyAlignment="1">
      <alignment horizontal="center" vertical="center" wrapText="1"/>
    </xf>
    <xf numFmtId="0" fontId="0" fillId="0" borderId="17" xfId="0" applyBorder="1" applyAlignment="1">
      <alignment horizontal="center" vertical="center"/>
    </xf>
    <xf numFmtId="165" fontId="19" fillId="0" borderId="17" xfId="0" applyNumberFormat="1" applyFont="1" applyBorder="1" applyAlignment="1">
      <alignment vertical="center" wrapText="1"/>
    </xf>
    <xf numFmtId="0" fontId="16" fillId="0" borderId="17" xfId="0" applyFont="1" applyBorder="1" applyAlignment="1" applyProtection="1">
      <alignment vertical="center" wrapText="1"/>
    </xf>
    <xf numFmtId="0" fontId="16" fillId="0" borderId="17" xfId="0" applyFont="1" applyBorder="1" applyAlignment="1">
      <alignment horizontal="left" vertical="center" wrapText="1"/>
    </xf>
    <xf numFmtId="1" fontId="17" fillId="14" borderId="17" xfId="0" applyNumberFormat="1" applyFont="1" applyFill="1" applyBorder="1" applyAlignment="1">
      <alignment horizontal="center" vertical="center" wrapText="1"/>
    </xf>
    <xf numFmtId="0" fontId="19" fillId="0" borderId="17" xfId="0" applyFont="1" applyBorder="1" applyAlignment="1">
      <alignment horizontal="justify" vertical="center"/>
    </xf>
    <xf numFmtId="0" fontId="16" fillId="0" borderId="17" xfId="0" applyFont="1" applyBorder="1"/>
    <xf numFmtId="0" fontId="16" fillId="0" borderId="17" xfId="0" applyFont="1" applyBorder="1" applyAlignment="1">
      <alignment horizontal="center" vertical="center" wrapText="1"/>
    </xf>
    <xf numFmtId="0" fontId="16" fillId="0" borderId="18" xfId="0" applyFont="1" applyBorder="1"/>
    <xf numFmtId="0" fontId="17" fillId="0" borderId="17" xfId="0" applyFont="1" applyFill="1" applyBorder="1" applyAlignment="1">
      <alignment horizontal="center" vertical="center"/>
    </xf>
    <xf numFmtId="0" fontId="16" fillId="0" borderId="17" xfId="0" applyFont="1" applyBorder="1" applyAlignment="1">
      <alignment horizontal="center"/>
    </xf>
    <xf numFmtId="1" fontId="17" fillId="0" borderId="3" xfId="0" applyNumberFormat="1" applyFont="1" applyFill="1" applyBorder="1" applyAlignment="1" applyProtection="1">
      <alignment horizontal="center" vertical="center" wrapText="1"/>
    </xf>
    <xf numFmtId="0" fontId="17" fillId="0" borderId="3" xfId="0" applyFont="1" applyFill="1" applyBorder="1" applyAlignment="1" applyProtection="1">
      <alignment horizontal="center" vertical="center" wrapText="1"/>
    </xf>
    <xf numFmtId="0" fontId="17" fillId="0" borderId="12" xfId="0" applyFont="1" applyFill="1" applyBorder="1" applyAlignment="1" applyProtection="1">
      <alignment horizontal="center" vertical="center" wrapText="1"/>
    </xf>
    <xf numFmtId="0" fontId="17" fillId="0" borderId="23" xfId="0" applyFont="1" applyFill="1" applyBorder="1" applyAlignment="1" applyProtection="1">
      <alignment horizontal="center" vertical="center" wrapText="1"/>
    </xf>
    <xf numFmtId="0" fontId="17" fillId="0" borderId="24" xfId="0" applyFont="1" applyFill="1" applyBorder="1" applyAlignment="1" applyProtection="1">
      <alignment horizontal="center" vertical="center" wrapText="1"/>
    </xf>
    <xf numFmtId="1" fontId="17" fillId="0" borderId="14" xfId="0" applyNumberFormat="1" applyFont="1" applyFill="1" applyBorder="1" applyAlignment="1" applyProtection="1">
      <alignment horizontal="center" vertical="center" wrapText="1"/>
    </xf>
    <xf numFmtId="166" fontId="18" fillId="0" borderId="14" xfId="0" applyNumberFormat="1" applyFont="1" applyFill="1" applyBorder="1" applyAlignment="1">
      <alignment horizontal="justify" vertical="center" wrapText="1"/>
    </xf>
    <xf numFmtId="9" fontId="21" fillId="0" borderId="17" xfId="0" applyNumberFormat="1" applyFont="1" applyFill="1" applyBorder="1" applyAlignment="1">
      <alignment horizontal="center" vertical="center" wrapText="1"/>
    </xf>
    <xf numFmtId="1" fontId="17" fillId="0" borderId="17" xfId="0" applyNumberFormat="1" applyFont="1" applyFill="1" applyBorder="1" applyAlignment="1" applyProtection="1">
      <alignment horizontal="center" vertical="center" wrapText="1"/>
    </xf>
    <xf numFmtId="1" fontId="18" fillId="0" borderId="17" xfId="0" applyNumberFormat="1" applyFont="1" applyFill="1" applyBorder="1" applyAlignment="1" applyProtection="1">
      <alignment horizontal="justify" vertical="center" wrapText="1"/>
    </xf>
    <xf numFmtId="1" fontId="16" fillId="0" borderId="17" xfId="0" applyNumberFormat="1" applyFont="1" applyFill="1" applyBorder="1" applyAlignment="1" applyProtection="1">
      <alignment horizontal="center" vertical="center" wrapText="1"/>
    </xf>
    <xf numFmtId="14" fontId="19" fillId="14" borderId="23" xfId="0" applyNumberFormat="1" applyFont="1" applyFill="1" applyBorder="1" applyAlignment="1">
      <alignment horizontal="center" vertical="center" wrapText="1"/>
    </xf>
    <xf numFmtId="9" fontId="18" fillId="0" borderId="20" xfId="0" applyNumberFormat="1" applyFont="1" applyFill="1" applyBorder="1" applyAlignment="1">
      <alignment horizontal="center" vertical="center" wrapText="1"/>
    </xf>
    <xf numFmtId="0" fontId="18" fillId="0" borderId="20" xfId="0" applyFont="1" applyFill="1" applyBorder="1" applyAlignment="1">
      <alignment horizontal="center" vertical="center" wrapText="1"/>
    </xf>
    <xf numFmtId="165" fontId="19" fillId="0" borderId="20" xfId="0" applyNumberFormat="1" applyFont="1" applyBorder="1" applyAlignment="1">
      <alignment horizontal="center" vertical="center" wrapText="1"/>
    </xf>
    <xf numFmtId="164" fontId="19" fillId="0" borderId="20" xfId="0" applyNumberFormat="1" applyFont="1" applyBorder="1" applyAlignment="1">
      <alignment horizontal="center" vertical="center" wrapText="1"/>
    </xf>
    <xf numFmtId="165" fontId="19" fillId="0" borderId="20" xfId="0" applyNumberFormat="1" applyFont="1" applyBorder="1" applyAlignment="1">
      <alignment horizontal="justify" vertical="center" wrapText="1"/>
    </xf>
    <xf numFmtId="14" fontId="19" fillId="0" borderId="20" xfId="0" applyNumberFormat="1" applyFont="1" applyBorder="1" applyAlignment="1">
      <alignment horizontal="center" vertical="center" wrapText="1"/>
    </xf>
    <xf numFmtId="1" fontId="19" fillId="0" borderId="20" xfId="0" applyNumberFormat="1" applyFont="1" applyBorder="1" applyAlignment="1">
      <alignment horizontal="center" vertical="center" wrapText="1"/>
    </xf>
    <xf numFmtId="0" fontId="19" fillId="0" borderId="20" xfId="0" applyFont="1" applyBorder="1" applyAlignment="1">
      <alignment horizontal="center" vertical="center" wrapText="1"/>
    </xf>
    <xf numFmtId="14" fontId="16" fillId="0" borderId="23" xfId="0" applyNumberFormat="1" applyFont="1" applyBorder="1" applyAlignment="1">
      <alignment vertical="center"/>
    </xf>
    <xf numFmtId="0" fontId="16" fillId="0" borderId="23" xfId="0" applyFont="1" applyBorder="1"/>
    <xf numFmtId="0" fontId="16" fillId="0" borderId="24" xfId="0" applyFont="1" applyBorder="1"/>
    <xf numFmtId="0" fontId="16" fillId="0" borderId="24" xfId="0" applyFont="1" applyBorder="1" applyAlignment="1">
      <alignment vertical="center"/>
    </xf>
    <xf numFmtId="0" fontId="16" fillId="0" borderId="14" xfId="0" applyFont="1" applyBorder="1"/>
    <xf numFmtId="0" fontId="16" fillId="0" borderId="15" xfId="0" applyFont="1" applyBorder="1"/>
    <xf numFmtId="14" fontId="19" fillId="14" borderId="14" xfId="0" applyNumberFormat="1" applyFont="1" applyFill="1" applyBorder="1" applyAlignment="1">
      <alignment horizontal="center" vertical="center" wrapText="1"/>
    </xf>
    <xf numFmtId="9" fontId="16" fillId="0" borderId="17" xfId="0" applyNumberFormat="1" applyFont="1" applyFill="1" applyBorder="1" applyAlignment="1">
      <alignment horizontal="center" vertical="center" wrapText="1"/>
    </xf>
    <xf numFmtId="165" fontId="20" fillId="0" borderId="17" xfId="0" applyNumberFormat="1" applyFont="1" applyFill="1" applyBorder="1" applyAlignment="1">
      <alignment horizontal="center" vertical="center" wrapText="1"/>
    </xf>
    <xf numFmtId="0" fontId="19" fillId="0" borderId="19" xfId="0" applyFont="1" applyFill="1" applyBorder="1" applyAlignment="1">
      <alignment vertical="center" wrapText="1"/>
    </xf>
    <xf numFmtId="0" fontId="19" fillId="0" borderId="20" xfId="0" applyFont="1" applyFill="1" applyBorder="1" applyAlignment="1">
      <alignment vertical="center" wrapText="1"/>
    </xf>
    <xf numFmtId="0" fontId="20" fillId="0" borderId="20" xfId="0" applyFont="1" applyFill="1" applyBorder="1" applyAlignment="1">
      <alignment vertical="center" wrapText="1"/>
    </xf>
    <xf numFmtId="9" fontId="16" fillId="0" borderId="20" xfId="0" applyNumberFormat="1" applyFont="1" applyFill="1" applyBorder="1" applyAlignment="1">
      <alignment vertical="center" wrapText="1"/>
    </xf>
    <xf numFmtId="165" fontId="20" fillId="0" borderId="20" xfId="0" applyNumberFormat="1" applyFont="1" applyFill="1" applyBorder="1" applyAlignment="1">
      <alignment horizontal="center" vertical="center" wrapText="1"/>
    </xf>
    <xf numFmtId="165" fontId="19" fillId="0" borderId="20" xfId="0" applyNumberFormat="1" applyFont="1" applyFill="1" applyBorder="1" applyAlignment="1">
      <alignment vertical="center" wrapText="1"/>
    </xf>
    <xf numFmtId="166" fontId="19" fillId="0" borderId="20" xfId="0" applyNumberFormat="1" applyFont="1" applyFill="1" applyBorder="1" applyAlignment="1">
      <alignment vertical="center" wrapText="1"/>
    </xf>
    <xf numFmtId="14" fontId="19" fillId="0" borderId="20" xfId="0" applyNumberFormat="1" applyFont="1" applyFill="1" applyBorder="1" applyAlignment="1">
      <alignment vertical="center" wrapText="1"/>
    </xf>
    <xf numFmtId="0" fontId="19" fillId="0" borderId="21" xfId="0" applyFont="1" applyFill="1" applyBorder="1" applyAlignment="1">
      <alignment vertical="center" wrapText="1"/>
    </xf>
    <xf numFmtId="0" fontId="16" fillId="0" borderId="16" xfId="0" applyFont="1" applyFill="1" applyBorder="1" applyAlignment="1">
      <alignment horizontal="center" vertical="center" wrapText="1"/>
    </xf>
    <xf numFmtId="0" fontId="21" fillId="0" borderId="35" xfId="0" applyFont="1" applyFill="1" applyBorder="1" applyAlignment="1">
      <alignment horizontal="center" vertical="center" wrapText="1"/>
    </xf>
    <xf numFmtId="9" fontId="16" fillId="0" borderId="35" xfId="0" applyNumberFormat="1" applyFont="1" applyFill="1" applyBorder="1" applyAlignment="1">
      <alignment horizontal="center" vertical="center" wrapText="1"/>
    </xf>
    <xf numFmtId="1" fontId="17" fillId="0" borderId="29" xfId="0" applyNumberFormat="1" applyFont="1" applyFill="1" applyBorder="1" applyAlignment="1" applyProtection="1">
      <alignment horizontal="center" vertical="center" wrapText="1"/>
    </xf>
    <xf numFmtId="166" fontId="19" fillId="0" borderId="35" xfId="0" applyNumberFormat="1" applyFont="1" applyFill="1" applyBorder="1" applyAlignment="1">
      <alignment horizontal="justify" vertical="center" wrapText="1"/>
    </xf>
    <xf numFmtId="14" fontId="19" fillId="0" borderId="35" xfId="0" applyNumberFormat="1" applyFont="1" applyFill="1" applyBorder="1" applyAlignment="1">
      <alignment horizontal="center" vertical="center" wrapText="1"/>
    </xf>
    <xf numFmtId="0" fontId="19" fillId="0" borderId="36" xfId="0" applyFont="1" applyFill="1" applyBorder="1" applyAlignment="1">
      <alignment horizontal="center" vertical="center" wrapText="1"/>
    </xf>
    <xf numFmtId="0" fontId="19" fillId="0" borderId="11" xfId="0" applyFont="1" applyFill="1" applyBorder="1" applyAlignment="1">
      <alignment horizontal="center" vertical="center" wrapText="1"/>
    </xf>
    <xf numFmtId="0" fontId="20" fillId="0" borderId="3" xfId="0" applyFont="1" applyFill="1" applyBorder="1" applyAlignment="1">
      <alignment horizontal="center" vertical="center" wrapText="1"/>
    </xf>
    <xf numFmtId="9" fontId="16" fillId="0" borderId="3" xfId="0" applyNumberFormat="1" applyFont="1" applyFill="1" applyBorder="1" applyAlignment="1">
      <alignment horizontal="center" vertical="center" wrapText="1"/>
    </xf>
    <xf numFmtId="165" fontId="20" fillId="0" borderId="3" xfId="0" applyNumberFormat="1" applyFont="1" applyFill="1" applyBorder="1" applyAlignment="1">
      <alignment horizontal="center" vertical="center" wrapText="1"/>
    </xf>
    <xf numFmtId="165" fontId="19" fillId="0" borderId="3" xfId="0" applyNumberFormat="1" applyFont="1" applyFill="1" applyBorder="1" applyAlignment="1">
      <alignment horizontal="center" vertical="center" wrapText="1"/>
    </xf>
    <xf numFmtId="166" fontId="18" fillId="0" borderId="3" xfId="0" applyNumberFormat="1" applyFont="1" applyFill="1" applyBorder="1" applyAlignment="1">
      <alignment horizontal="justify" vertical="center" wrapText="1"/>
    </xf>
    <xf numFmtId="165" fontId="20" fillId="0" borderId="23" xfId="0" applyNumberFormat="1" applyFont="1" applyFill="1" applyBorder="1" applyAlignment="1">
      <alignment horizontal="center" vertical="center" wrapText="1"/>
    </xf>
    <xf numFmtId="165" fontId="19" fillId="0" borderId="23" xfId="0" applyNumberFormat="1" applyFont="1" applyFill="1" applyBorder="1" applyAlignment="1">
      <alignment horizontal="center" vertical="center" wrapText="1"/>
    </xf>
    <xf numFmtId="165" fontId="20" fillId="0" borderId="14" xfId="0" applyNumberFormat="1" applyFont="1" applyFill="1" applyBorder="1" applyAlignment="1">
      <alignment horizontal="center" vertical="center" wrapText="1"/>
    </xf>
    <xf numFmtId="165" fontId="19" fillId="0" borderId="14" xfId="0" applyNumberFormat="1" applyFont="1" applyFill="1" applyBorder="1" applyAlignment="1">
      <alignment horizontal="center" vertical="center" wrapText="1"/>
    </xf>
    <xf numFmtId="0" fontId="18" fillId="0" borderId="3" xfId="0" applyFont="1" applyFill="1" applyBorder="1" applyAlignment="1">
      <alignment horizontal="center" vertical="center"/>
    </xf>
    <xf numFmtId="165" fontId="18" fillId="0" borderId="3" xfId="0" applyNumberFormat="1" applyFont="1" applyFill="1" applyBorder="1" applyAlignment="1">
      <alignment horizontal="center" vertical="center" wrapText="1"/>
    </xf>
    <xf numFmtId="0" fontId="18" fillId="0" borderId="14" xfId="0" applyFont="1" applyFill="1" applyBorder="1" applyAlignment="1">
      <alignment horizontal="center" vertical="center"/>
    </xf>
    <xf numFmtId="165" fontId="18" fillId="0" borderId="14" xfId="0" applyNumberFormat="1" applyFont="1" applyFill="1" applyBorder="1" applyAlignment="1">
      <alignment horizontal="center" vertical="center" wrapText="1"/>
    </xf>
    <xf numFmtId="0" fontId="16" fillId="17" borderId="17" xfId="0" applyFont="1" applyFill="1" applyBorder="1" applyAlignment="1" applyProtection="1">
      <alignment horizontal="center" vertical="center" wrapText="1"/>
      <protection locked="0"/>
    </xf>
    <xf numFmtId="14" fontId="16" fillId="17" borderId="17" xfId="0" applyNumberFormat="1" applyFont="1" applyFill="1" applyBorder="1" applyAlignment="1">
      <alignment horizontal="center" vertical="center"/>
    </xf>
    <xf numFmtId="0" fontId="16" fillId="17" borderId="23" xfId="0" applyFont="1" applyFill="1" applyBorder="1" applyAlignment="1">
      <alignment horizontal="justify" vertical="center" wrapText="1"/>
    </xf>
    <xf numFmtId="14" fontId="19" fillId="17" borderId="3" xfId="0" applyNumberFormat="1" applyFont="1" applyFill="1" applyBorder="1" applyAlignment="1">
      <alignment horizontal="center" vertical="center" wrapText="1"/>
    </xf>
    <xf numFmtId="14" fontId="16" fillId="17" borderId="32" xfId="0" applyNumberFormat="1" applyFont="1" applyFill="1" applyBorder="1" applyAlignment="1">
      <alignment horizontal="center" vertical="center" wrapText="1"/>
    </xf>
    <xf numFmtId="14" fontId="19" fillId="17" borderId="14" xfId="0" applyNumberFormat="1" applyFont="1" applyFill="1" applyBorder="1" applyAlignment="1">
      <alignment horizontal="center" vertical="center" wrapText="1"/>
    </xf>
    <xf numFmtId="14" fontId="19" fillId="17" borderId="23" xfId="0" applyNumberFormat="1" applyFont="1" applyFill="1" applyBorder="1" applyAlignment="1">
      <alignment horizontal="center" vertical="center" wrapText="1"/>
    </xf>
    <xf numFmtId="14" fontId="16" fillId="17" borderId="3" xfId="0" applyNumberFormat="1" applyFont="1" applyFill="1" applyBorder="1" applyAlignment="1">
      <alignment horizontal="center" vertical="center"/>
    </xf>
    <xf numFmtId="0" fontId="28" fillId="18" borderId="44" xfId="4" applyFont="1" applyFill="1" applyBorder="1" applyAlignment="1">
      <alignment horizontal="center" vertical="center" wrapText="1"/>
    </xf>
    <xf numFmtId="0" fontId="28" fillId="18" borderId="45" xfId="4" applyFont="1" applyFill="1" applyBorder="1" applyAlignment="1">
      <alignment horizontal="center" vertical="center" wrapText="1"/>
    </xf>
    <xf numFmtId="0" fontId="28" fillId="18" borderId="46" xfId="4" applyFont="1" applyFill="1" applyBorder="1" applyAlignment="1">
      <alignment horizontal="center" vertical="center" wrapText="1"/>
    </xf>
    <xf numFmtId="0" fontId="7" fillId="0" borderId="10" xfId="4" applyFont="1" applyBorder="1" applyAlignment="1" applyProtection="1">
      <alignment horizontal="center" vertical="center" wrapText="1"/>
    </xf>
    <xf numFmtId="0" fontId="7" fillId="0" borderId="10" xfId="0" applyFont="1" applyBorder="1" applyAlignment="1">
      <alignment horizontal="center" vertical="center"/>
    </xf>
    <xf numFmtId="0" fontId="7" fillId="0" borderId="10" xfId="4" applyFont="1" applyBorder="1" applyAlignment="1" applyProtection="1">
      <alignment horizontal="justify" vertical="center" wrapText="1"/>
    </xf>
    <xf numFmtId="14" fontId="7" fillId="0" borderId="10" xfId="4" applyNumberFormat="1" applyFont="1" applyBorder="1" applyAlignment="1" applyProtection="1">
      <alignment horizontal="center" vertical="center" wrapText="1"/>
    </xf>
    <xf numFmtId="0" fontId="7" fillId="0" borderId="47" xfId="4" applyFont="1" applyBorder="1" applyAlignment="1">
      <alignment horizontal="center" vertical="center" wrapText="1"/>
    </xf>
    <xf numFmtId="0" fontId="7" fillId="0" borderId="35" xfId="4" applyFont="1" applyBorder="1" applyAlignment="1" applyProtection="1">
      <alignment horizontal="center" vertical="center" wrapText="1"/>
    </xf>
    <xf numFmtId="0" fontId="7" fillId="0" borderId="35" xfId="0" applyFont="1" applyBorder="1" applyAlignment="1">
      <alignment horizontal="center" vertical="center"/>
    </xf>
    <xf numFmtId="0" fontId="7" fillId="0" borderId="35" xfId="4" applyFont="1" applyBorder="1" applyAlignment="1" applyProtection="1">
      <alignment horizontal="justify" vertical="center" wrapText="1"/>
    </xf>
    <xf numFmtId="14" fontId="7" fillId="0" borderId="35" xfId="4" applyNumberFormat="1" applyFont="1" applyBorder="1" applyAlignment="1" applyProtection="1">
      <alignment horizontal="center" vertical="center" wrapText="1"/>
    </xf>
    <xf numFmtId="0" fontId="7" fillId="0" borderId="48" xfId="4" applyFont="1" applyBorder="1" applyAlignment="1" applyProtection="1">
      <alignment horizontal="justify" vertical="center" wrapText="1"/>
    </xf>
    <xf numFmtId="0" fontId="7" fillId="0" borderId="17" xfId="4" applyFont="1" applyBorder="1" applyAlignment="1" applyProtection="1">
      <alignment horizontal="center" vertical="center" wrapText="1"/>
    </xf>
    <xf numFmtId="0" fontId="7" fillId="0" borderId="17" xfId="0" applyFont="1" applyBorder="1" applyAlignment="1">
      <alignment horizontal="center" vertical="center"/>
    </xf>
    <xf numFmtId="0" fontId="7" fillId="0" borderId="17" xfId="4" applyFont="1" applyBorder="1" applyAlignment="1" applyProtection="1">
      <alignment horizontal="justify" vertical="center" wrapText="1"/>
    </xf>
    <xf numFmtId="14" fontId="7" fillId="0" borderId="17" xfId="4" applyNumberFormat="1" applyFont="1" applyBorder="1" applyAlignment="1" applyProtection="1">
      <alignment horizontal="center" vertical="center" wrapText="1"/>
    </xf>
    <xf numFmtId="0" fontId="7" fillId="0" borderId="52" xfId="4" applyFont="1" applyBorder="1" applyAlignment="1" applyProtection="1">
      <alignment horizontal="center" vertical="center" wrapText="1"/>
    </xf>
    <xf numFmtId="0" fontId="7" fillId="0" borderId="52" xfId="0" applyFont="1" applyBorder="1" applyAlignment="1">
      <alignment horizontal="center" vertical="center"/>
    </xf>
    <xf numFmtId="0" fontId="7" fillId="0" borderId="52" xfId="4" applyFont="1" applyBorder="1" applyAlignment="1" applyProtection="1">
      <alignment horizontal="justify" vertical="center" wrapText="1"/>
    </xf>
    <xf numFmtId="14" fontId="7" fillId="0" borderId="52" xfId="4" applyNumberFormat="1" applyFont="1" applyBorder="1" applyAlignment="1" applyProtection="1">
      <alignment horizontal="center" vertical="center" wrapText="1"/>
    </xf>
    <xf numFmtId="0" fontId="7" fillId="0" borderId="50" xfId="4" applyFont="1" applyBorder="1"/>
    <xf numFmtId="0" fontId="7" fillId="0" borderId="10" xfId="4" applyFont="1" applyBorder="1"/>
    <xf numFmtId="0" fontId="7" fillId="0" borderId="53" xfId="4" applyFont="1" applyBorder="1"/>
    <xf numFmtId="0" fontId="7" fillId="0" borderId="50" xfId="0" applyFont="1" applyBorder="1"/>
    <xf numFmtId="14" fontId="7" fillId="0" borderId="35" xfId="0" applyNumberFormat="1" applyFont="1" applyBorder="1" applyAlignment="1">
      <alignment horizontal="center" vertical="center" wrapText="1"/>
    </xf>
    <xf numFmtId="0" fontId="7" fillId="0" borderId="35" xfId="0" applyFont="1" applyBorder="1" applyAlignment="1">
      <alignment horizontal="center" vertical="center" wrapText="1"/>
    </xf>
    <xf numFmtId="0" fontId="7" fillId="0" borderId="35" xfId="0" applyFont="1" applyFill="1" applyBorder="1" applyAlignment="1">
      <alignment horizontal="center" vertical="center" wrapText="1"/>
    </xf>
    <xf numFmtId="1" fontId="7" fillId="0" borderId="35" xfId="0" applyNumberFormat="1" applyFont="1" applyBorder="1" applyAlignment="1">
      <alignment horizontal="center" vertical="center" wrapText="1"/>
    </xf>
    <xf numFmtId="0" fontId="7" fillId="0" borderId="35" xfId="0" applyFont="1" applyBorder="1" applyAlignment="1">
      <alignment horizontal="justify" vertical="center" wrapText="1"/>
    </xf>
    <xf numFmtId="0" fontId="7" fillId="0" borderId="35" xfId="0" applyFont="1" applyBorder="1" applyAlignment="1" applyProtection="1">
      <alignment horizontal="center" vertical="center" wrapText="1"/>
    </xf>
    <xf numFmtId="14" fontId="7" fillId="0" borderId="17" xfId="0" applyNumberFormat="1" applyFont="1" applyBorder="1" applyAlignment="1">
      <alignment horizontal="center" vertical="center" wrapText="1"/>
    </xf>
    <xf numFmtId="0" fontId="7" fillId="0" borderId="17" xfId="0" applyFont="1" applyBorder="1" applyAlignment="1">
      <alignment horizontal="center" vertical="center" wrapText="1"/>
    </xf>
    <xf numFmtId="0" fontId="7" fillId="0" borderId="17" xfId="0" applyFont="1" applyFill="1" applyBorder="1" applyAlignment="1">
      <alignment horizontal="center" vertical="center" wrapText="1"/>
    </xf>
    <xf numFmtId="0" fontId="7" fillId="0" borderId="17" xfId="0" applyFont="1" applyBorder="1" applyAlignment="1">
      <alignment horizontal="justify" vertical="center" wrapText="1"/>
    </xf>
    <xf numFmtId="0" fontId="7" fillId="0" borderId="17" xfId="0" applyFont="1" applyBorder="1" applyAlignment="1" applyProtection="1">
      <alignment horizontal="center" vertical="center" wrapText="1"/>
    </xf>
    <xf numFmtId="0" fontId="7" fillId="0" borderId="17" xfId="0" applyFont="1" applyFill="1" applyBorder="1" applyAlignment="1">
      <alignment horizontal="center" vertical="center"/>
    </xf>
    <xf numFmtId="14" fontId="7" fillId="0" borderId="10" xfId="0" applyNumberFormat="1" applyFont="1" applyBorder="1" applyAlignment="1">
      <alignment horizontal="center" vertical="center" wrapText="1"/>
    </xf>
    <xf numFmtId="0" fontId="7" fillId="0" borderId="10" xfId="0" applyFont="1" applyBorder="1" applyAlignment="1">
      <alignment horizontal="center" vertical="center" wrapText="1"/>
    </xf>
    <xf numFmtId="0" fontId="7" fillId="0" borderId="10" xfId="0" applyFont="1" applyFill="1" applyBorder="1" applyAlignment="1">
      <alignment horizontal="center" vertical="center" wrapText="1"/>
    </xf>
    <xf numFmtId="0" fontId="7" fillId="0" borderId="10" xfId="0" applyFont="1" applyBorder="1" applyAlignment="1">
      <alignment horizontal="justify" vertical="center" wrapText="1"/>
    </xf>
    <xf numFmtId="0" fontId="7" fillId="0" borderId="29" xfId="0" applyFont="1" applyBorder="1" applyAlignment="1" applyProtection="1">
      <alignment horizontal="center" vertical="center" wrapText="1"/>
    </xf>
    <xf numFmtId="14" fontId="7" fillId="0" borderId="52" xfId="0" applyNumberFormat="1" applyFont="1" applyBorder="1" applyAlignment="1">
      <alignment horizontal="center" vertical="center" wrapText="1"/>
    </xf>
    <xf numFmtId="0" fontId="7" fillId="0" borderId="52" xfId="0" applyFont="1" applyBorder="1" applyAlignment="1">
      <alignment horizontal="center" vertical="center" wrapText="1"/>
    </xf>
    <xf numFmtId="0" fontId="7" fillId="0" borderId="52" xfId="0" applyFont="1" applyFill="1" applyBorder="1" applyAlignment="1">
      <alignment horizontal="center" vertical="center" wrapText="1"/>
    </xf>
    <xf numFmtId="14" fontId="7" fillId="0" borderId="52" xfId="0" applyNumberFormat="1" applyFont="1" applyBorder="1" applyAlignment="1">
      <alignment horizontal="center" vertical="center"/>
    </xf>
    <xf numFmtId="0" fontId="7" fillId="0" borderId="52" xfId="0" applyFont="1" applyBorder="1" applyAlignment="1">
      <alignment horizontal="justify" vertical="center" wrapText="1"/>
    </xf>
    <xf numFmtId="14" fontId="7" fillId="0" borderId="17" xfId="0" applyNumberFormat="1" applyFont="1" applyBorder="1" applyAlignment="1">
      <alignment horizontal="center" vertical="center"/>
    </xf>
    <xf numFmtId="14" fontId="30" fillId="0" borderId="17" xfId="0" applyNumberFormat="1" applyFont="1" applyBorder="1" applyAlignment="1">
      <alignment horizontal="center" vertical="center"/>
    </xf>
    <xf numFmtId="0" fontId="7" fillId="0" borderId="49" xfId="0" applyFont="1" applyBorder="1" applyAlignment="1">
      <alignment horizontal="center" vertical="center" wrapText="1"/>
    </xf>
    <xf numFmtId="14" fontId="7" fillId="11" borderId="17" xfId="0" applyNumberFormat="1" applyFont="1" applyFill="1" applyBorder="1" applyAlignment="1">
      <alignment horizontal="center" vertical="center" wrapText="1"/>
    </xf>
    <xf numFmtId="0" fontId="7" fillId="11" borderId="17" xfId="0" applyFont="1" applyFill="1" applyBorder="1" applyAlignment="1">
      <alignment horizontal="center" vertical="center" wrapText="1"/>
    </xf>
    <xf numFmtId="14" fontId="18" fillId="17" borderId="32" xfId="0" applyNumberFormat="1" applyFont="1" applyFill="1" applyBorder="1" applyAlignment="1" applyProtection="1">
      <alignment horizontal="center" vertical="center" wrapText="1"/>
      <protection locked="0"/>
    </xf>
    <xf numFmtId="14" fontId="18" fillId="17" borderId="23" xfId="0" applyNumberFormat="1" applyFont="1" applyFill="1" applyBorder="1" applyAlignment="1" applyProtection="1">
      <alignment horizontal="center" vertical="center" wrapText="1"/>
      <protection locked="0"/>
    </xf>
    <xf numFmtId="0" fontId="16" fillId="17" borderId="3" xfId="0" applyFont="1" applyFill="1" applyBorder="1" applyAlignment="1" applyProtection="1">
      <alignment horizontal="center" vertical="center" wrapText="1"/>
      <protection locked="0"/>
    </xf>
    <xf numFmtId="0" fontId="16" fillId="17" borderId="23" xfId="0" applyFont="1" applyFill="1" applyBorder="1" applyAlignment="1" applyProtection="1">
      <alignment horizontal="center" vertical="center" wrapText="1"/>
      <protection locked="0"/>
    </xf>
    <xf numFmtId="0" fontId="16" fillId="17" borderId="14" xfId="0" applyFont="1" applyFill="1" applyBorder="1" applyAlignment="1" applyProtection="1">
      <alignment horizontal="center" vertical="center" wrapText="1"/>
      <protection locked="0"/>
    </xf>
    <xf numFmtId="0" fontId="18" fillId="17" borderId="23" xfId="0" applyFont="1" applyFill="1" applyBorder="1" applyAlignment="1" applyProtection="1">
      <alignment horizontal="center" vertical="center" wrapText="1"/>
      <protection locked="0"/>
    </xf>
    <xf numFmtId="0" fontId="18" fillId="17" borderId="14" xfId="0" applyFont="1" applyFill="1" applyBorder="1" applyAlignment="1" applyProtection="1">
      <alignment horizontal="center" vertical="center" wrapText="1"/>
      <protection locked="0"/>
    </xf>
    <xf numFmtId="14" fontId="16" fillId="17" borderId="35" xfId="0" applyNumberFormat="1" applyFont="1" applyFill="1" applyBorder="1" applyAlignment="1">
      <alignment horizontal="center" vertical="center" wrapText="1"/>
    </xf>
    <xf numFmtId="14" fontId="18" fillId="17" borderId="14" xfId="0" applyNumberFormat="1" applyFont="1" applyFill="1" applyBorder="1" applyAlignment="1" applyProtection="1">
      <alignment horizontal="center" vertical="center" wrapText="1"/>
      <protection locked="0"/>
    </xf>
    <xf numFmtId="0" fontId="18" fillId="17" borderId="3" xfId="0" applyFont="1" applyFill="1" applyBorder="1" applyAlignment="1" applyProtection="1">
      <alignment horizontal="center" vertical="center" wrapText="1"/>
      <protection locked="0"/>
    </xf>
    <xf numFmtId="0" fontId="7" fillId="0" borderId="16" xfId="4" applyFont="1" applyBorder="1" applyAlignment="1">
      <alignment horizontal="center" vertical="center" wrapText="1"/>
    </xf>
    <xf numFmtId="14" fontId="7" fillId="0" borderId="17" xfId="4" applyNumberFormat="1" applyFont="1" applyBorder="1" applyAlignment="1">
      <alignment horizontal="justify" vertical="center" wrapText="1"/>
    </xf>
    <xf numFmtId="169" fontId="7" fillId="0" borderId="17" xfId="4" applyNumberFormat="1" applyFont="1" applyBorder="1" applyAlignment="1" applyProtection="1">
      <alignment horizontal="center" vertical="center" wrapText="1"/>
    </xf>
    <xf numFmtId="170" fontId="7" fillId="0" borderId="17" xfId="4" applyNumberFormat="1" applyFont="1" applyBorder="1" applyAlignment="1">
      <alignment horizontal="center" vertical="center" wrapText="1"/>
    </xf>
    <xf numFmtId="0" fontId="7" fillId="0" borderId="17" xfId="4" applyFont="1" applyBorder="1" applyAlignment="1">
      <alignment horizontal="center" vertical="center" wrapText="1"/>
    </xf>
    <xf numFmtId="1" fontId="7" fillId="0" borderId="17" xfId="4" applyNumberFormat="1" applyFont="1" applyBorder="1" applyAlignment="1" applyProtection="1">
      <alignment horizontal="center" vertical="center" wrapText="1"/>
    </xf>
    <xf numFmtId="0" fontId="7" fillId="0" borderId="18" xfId="4" applyFont="1" applyBorder="1" applyAlignment="1" applyProtection="1">
      <alignment horizontal="justify" vertical="center" wrapText="1"/>
    </xf>
    <xf numFmtId="0" fontId="7" fillId="0" borderId="49" xfId="4" applyFont="1" applyBorder="1" applyAlignment="1">
      <alignment horizontal="center" vertical="center"/>
    </xf>
    <xf numFmtId="0" fontId="7" fillId="0" borderId="10" xfId="4" applyFont="1" applyBorder="1" applyAlignment="1">
      <alignment horizontal="center" vertical="center"/>
    </xf>
    <xf numFmtId="0" fontId="7" fillId="0" borderId="51" xfId="4" applyFont="1" applyBorder="1" applyAlignment="1">
      <alignment horizontal="center" vertical="center"/>
    </xf>
    <xf numFmtId="0" fontId="7" fillId="0" borderId="49" xfId="0" applyFont="1" applyBorder="1" applyAlignment="1">
      <alignment horizontal="center" vertical="center"/>
    </xf>
    <xf numFmtId="166" fontId="19" fillId="17" borderId="3" xfId="0" applyNumberFormat="1" applyFont="1" applyFill="1" applyBorder="1" applyAlignment="1">
      <alignment horizontal="justify" vertical="center" wrapText="1"/>
    </xf>
    <xf numFmtId="0" fontId="32" fillId="0" borderId="17" xfId="4" applyFont="1" applyBorder="1" applyAlignment="1" applyProtection="1">
      <alignment horizontal="justify" vertical="center" wrapText="1"/>
    </xf>
    <xf numFmtId="0" fontId="21" fillId="17" borderId="20" xfId="0" applyFont="1" applyFill="1" applyBorder="1" applyAlignment="1" applyProtection="1">
      <alignment horizontal="center" vertical="center" wrapText="1"/>
    </xf>
    <xf numFmtId="9" fontId="18" fillId="17" borderId="14" xfId="3" applyFont="1" applyFill="1" applyBorder="1" applyAlignment="1">
      <alignment horizontal="center" vertical="center" wrapText="1"/>
    </xf>
    <xf numFmtId="2" fontId="16" fillId="17" borderId="14" xfId="0" applyNumberFormat="1" applyFont="1" applyFill="1" applyBorder="1" applyAlignment="1">
      <alignment horizontal="center" vertical="center"/>
    </xf>
    <xf numFmtId="1" fontId="17" fillId="17" borderId="14" xfId="0" applyNumberFormat="1" applyFont="1" applyFill="1" applyBorder="1" applyAlignment="1" applyProtection="1">
      <alignment horizontal="center" vertical="center" wrapText="1"/>
    </xf>
    <xf numFmtId="166" fontId="19" fillId="17" borderId="14" xfId="0" applyNumberFormat="1" applyFont="1" applyFill="1" applyBorder="1" applyAlignment="1">
      <alignment horizontal="justify" vertical="center" wrapText="1"/>
    </xf>
    <xf numFmtId="0" fontId="19" fillId="17" borderId="14" xfId="0" applyFont="1" applyFill="1" applyBorder="1" applyAlignment="1" applyProtection="1">
      <alignment horizontal="center" vertical="center" wrapText="1"/>
    </xf>
    <xf numFmtId="0" fontId="19" fillId="17" borderId="14" xfId="0" applyFont="1" applyFill="1" applyBorder="1" applyAlignment="1">
      <alignment horizontal="center" vertical="center" wrapText="1"/>
    </xf>
    <xf numFmtId="0" fontId="19" fillId="17" borderId="15" xfId="0" applyFont="1" applyFill="1" applyBorder="1" applyAlignment="1">
      <alignment horizontal="center" vertical="center" wrapText="1"/>
    </xf>
    <xf numFmtId="0" fontId="19" fillId="17" borderId="23" xfId="0" applyFont="1" applyFill="1" applyBorder="1" applyAlignment="1">
      <alignment horizontal="center" vertical="center" wrapText="1"/>
    </xf>
    <xf numFmtId="0" fontId="19" fillId="17" borderId="24" xfId="0" applyFont="1" applyFill="1" applyBorder="1" applyAlignment="1">
      <alignment horizontal="center" vertical="center" wrapText="1"/>
    </xf>
    <xf numFmtId="0" fontId="16" fillId="17" borderId="3" xfId="0" applyFont="1" applyFill="1" applyBorder="1" applyAlignment="1">
      <alignment horizontal="justify" vertical="center" wrapText="1"/>
    </xf>
    <xf numFmtId="0" fontId="16" fillId="17" borderId="14" xfId="0" applyFont="1" applyFill="1" applyBorder="1" applyAlignment="1">
      <alignment horizontal="justify" vertical="center" wrapText="1"/>
    </xf>
    <xf numFmtId="1" fontId="17" fillId="17" borderId="14" xfId="0" applyNumberFormat="1" applyFont="1" applyFill="1" applyBorder="1" applyAlignment="1">
      <alignment horizontal="center" vertical="center" wrapText="1"/>
    </xf>
    <xf numFmtId="166" fontId="19" fillId="17" borderId="23" xfId="0" applyNumberFormat="1" applyFont="1" applyFill="1" applyBorder="1" applyAlignment="1">
      <alignment horizontal="justify" vertical="center" wrapText="1"/>
    </xf>
    <xf numFmtId="1" fontId="17" fillId="17" borderId="23" xfId="0" applyNumberFormat="1" applyFont="1" applyFill="1" applyBorder="1" applyAlignment="1" applyProtection="1">
      <alignment horizontal="center" vertical="center" wrapText="1"/>
    </xf>
    <xf numFmtId="14" fontId="19" fillId="19" borderId="23" xfId="0" applyNumberFormat="1" applyFont="1" applyFill="1" applyBorder="1" applyAlignment="1">
      <alignment horizontal="center" vertical="center" wrapText="1"/>
    </xf>
    <xf numFmtId="1" fontId="35" fillId="0" borderId="3" xfId="0" applyNumberFormat="1" applyFont="1" applyFill="1" applyBorder="1" applyAlignment="1">
      <alignment horizontal="center" vertical="center" wrapText="1"/>
    </xf>
    <xf numFmtId="0" fontId="33" fillId="0" borderId="3" xfId="0" applyFont="1" applyFill="1" applyBorder="1" applyAlignment="1" applyProtection="1">
      <alignment horizontal="justify" vertical="center" wrapText="1"/>
    </xf>
    <xf numFmtId="14" fontId="33" fillId="0" borderId="3" xfId="0" applyNumberFormat="1" applyFont="1" applyFill="1" applyBorder="1" applyAlignment="1">
      <alignment horizontal="center" vertical="center" wrapText="1"/>
    </xf>
    <xf numFmtId="1" fontId="33" fillId="0" borderId="3" xfId="0" applyNumberFormat="1" applyFont="1" applyFill="1" applyBorder="1" applyAlignment="1">
      <alignment horizontal="center" vertical="center" wrapText="1"/>
    </xf>
    <xf numFmtId="9" fontId="36" fillId="0" borderId="3" xfId="3"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12" xfId="0" applyFont="1" applyFill="1" applyBorder="1" applyAlignment="1">
      <alignment horizontal="center" vertical="center" wrapText="1"/>
    </xf>
    <xf numFmtId="1" fontId="35" fillId="0" borderId="23" xfId="0" applyNumberFormat="1" applyFont="1" applyFill="1" applyBorder="1" applyAlignment="1">
      <alignment horizontal="center" vertical="center" wrapText="1"/>
    </xf>
    <xf numFmtId="0" fontId="33" fillId="0" borderId="23" xfId="0" applyFont="1" applyFill="1" applyBorder="1" applyAlignment="1" applyProtection="1">
      <alignment horizontal="justify" vertical="center" wrapText="1"/>
    </xf>
    <xf numFmtId="14" fontId="33" fillId="0" borderId="23" xfId="0" applyNumberFormat="1" applyFont="1" applyFill="1" applyBorder="1" applyAlignment="1">
      <alignment horizontal="center" vertical="center" wrapText="1"/>
    </xf>
    <xf numFmtId="1" fontId="33" fillId="0" borderId="23" xfId="0" applyNumberFormat="1" applyFont="1" applyFill="1" applyBorder="1" applyAlignment="1">
      <alignment horizontal="center" vertical="center" wrapText="1"/>
    </xf>
    <xf numFmtId="9" fontId="36" fillId="0" borderId="23" xfId="3" applyFont="1" applyFill="1" applyBorder="1" applyAlignment="1">
      <alignment horizontal="center" vertical="center" wrapText="1"/>
    </xf>
    <xf numFmtId="0" fontId="33" fillId="0" borderId="23" xfId="0" applyFont="1" applyFill="1" applyBorder="1" applyAlignment="1">
      <alignment horizontal="center" vertical="center" wrapText="1"/>
    </xf>
    <xf numFmtId="0" fontId="33" fillId="0" borderId="24" xfId="0" applyFont="1" applyFill="1" applyBorder="1" applyAlignment="1">
      <alignment horizontal="center" vertical="center" wrapText="1"/>
    </xf>
    <xf numFmtId="1" fontId="35" fillId="0" borderId="14" xfId="0" applyNumberFormat="1" applyFont="1" applyFill="1" applyBorder="1" applyAlignment="1">
      <alignment horizontal="center" vertical="center" wrapText="1"/>
    </xf>
    <xf numFmtId="0" fontId="33" fillId="0" borderId="14" xfId="0" applyFont="1" applyFill="1" applyBorder="1" applyAlignment="1" applyProtection="1">
      <alignment horizontal="justify" vertical="center" wrapText="1"/>
    </xf>
    <xf numFmtId="14" fontId="33" fillId="0" borderId="14" xfId="0" applyNumberFormat="1" applyFont="1" applyFill="1" applyBorder="1" applyAlignment="1">
      <alignment horizontal="center" vertical="center" wrapText="1"/>
    </xf>
    <xf numFmtId="1" fontId="33" fillId="0" borderId="14" xfId="0" applyNumberFormat="1" applyFont="1" applyFill="1" applyBorder="1" applyAlignment="1">
      <alignment horizontal="center" vertical="center" wrapText="1"/>
    </xf>
    <xf numFmtId="9" fontId="36" fillId="0" borderId="14" xfId="3" applyFont="1" applyFill="1" applyBorder="1" applyAlignment="1">
      <alignment horizontal="center" vertical="center" wrapText="1"/>
    </xf>
    <xf numFmtId="0" fontId="33" fillId="0" borderId="14" xfId="0" applyFont="1" applyFill="1" applyBorder="1" applyAlignment="1">
      <alignment horizontal="center" vertical="center" wrapText="1"/>
    </xf>
    <xf numFmtId="0" fontId="33" fillId="0" borderId="15" xfId="0" applyFont="1" applyFill="1" applyBorder="1" applyAlignment="1">
      <alignment horizontal="center" vertical="center" wrapText="1"/>
    </xf>
    <xf numFmtId="14" fontId="33" fillId="0" borderId="3" xfId="0" applyNumberFormat="1" applyFont="1" applyFill="1" applyBorder="1" applyAlignment="1" applyProtection="1">
      <alignment horizontal="center" vertical="center" wrapText="1"/>
    </xf>
    <xf numFmtId="14" fontId="37" fillId="0" borderId="3" xfId="0" applyNumberFormat="1" applyFont="1" applyFill="1" applyBorder="1" applyAlignment="1" applyProtection="1">
      <alignment horizontal="center" vertical="center" wrapText="1"/>
    </xf>
    <xf numFmtId="14" fontId="33" fillId="0" borderId="14" xfId="0" applyNumberFormat="1" applyFont="1" applyFill="1" applyBorder="1" applyAlignment="1" applyProtection="1">
      <alignment horizontal="center" vertical="center" wrapText="1"/>
    </xf>
    <xf numFmtId="165" fontId="33" fillId="0" borderId="3" xfId="0" applyNumberFormat="1" applyFont="1" applyFill="1" applyBorder="1" applyAlignment="1">
      <alignment horizontal="center" vertical="center" wrapText="1"/>
    </xf>
    <xf numFmtId="165" fontId="33" fillId="0" borderId="23" xfId="0" applyNumberFormat="1" applyFont="1" applyFill="1" applyBorder="1" applyAlignment="1">
      <alignment horizontal="center" vertical="center" wrapText="1"/>
    </xf>
    <xf numFmtId="165" fontId="33" fillId="0" borderId="14" xfId="0" applyNumberFormat="1"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23" xfId="0" applyFont="1" applyFill="1" applyBorder="1" applyAlignment="1">
      <alignment horizontal="center" vertical="center" wrapText="1"/>
    </xf>
    <xf numFmtId="0" fontId="33" fillId="0" borderId="14" xfId="0" applyFont="1" applyFill="1" applyBorder="1" applyAlignment="1">
      <alignment horizontal="center" vertical="center" wrapText="1"/>
    </xf>
    <xf numFmtId="0" fontId="33" fillId="0" borderId="11" xfId="0" applyFont="1" applyFill="1" applyBorder="1" applyAlignment="1">
      <alignment horizontal="center" vertical="center" wrapText="1"/>
    </xf>
    <xf numFmtId="0" fontId="33" fillId="0" borderId="13"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14" xfId="0" applyFont="1" applyFill="1" applyBorder="1" applyAlignment="1">
      <alignment horizontal="center" vertical="center" wrapText="1"/>
    </xf>
    <xf numFmtId="9" fontId="35" fillId="0" borderId="3" xfId="0" applyNumberFormat="1" applyFont="1" applyFill="1" applyBorder="1" applyAlignment="1">
      <alignment horizontal="center" vertical="center" wrapText="1"/>
    </xf>
    <xf numFmtId="9" fontId="35" fillId="0" borderId="14" xfId="0" applyNumberFormat="1" applyFont="1" applyFill="1" applyBorder="1" applyAlignment="1">
      <alignment horizontal="center" vertical="center" wrapText="1"/>
    </xf>
    <xf numFmtId="0" fontId="33" fillId="0" borderId="22" xfId="0" applyFont="1" applyFill="1" applyBorder="1" applyAlignment="1">
      <alignment horizontal="center" vertical="center" wrapText="1"/>
    </xf>
    <xf numFmtId="0" fontId="34" fillId="0" borderId="23" xfId="0" applyFont="1" applyFill="1" applyBorder="1" applyAlignment="1">
      <alignment horizontal="center" vertical="center" wrapText="1"/>
    </xf>
    <xf numFmtId="9" fontId="35" fillId="0" borderId="23" xfId="0" applyNumberFormat="1" applyFont="1" applyFill="1" applyBorder="1" applyAlignment="1">
      <alignment horizontal="center" vertical="center" wrapText="1"/>
    </xf>
    <xf numFmtId="165" fontId="19" fillId="0" borderId="3" xfId="0" applyNumberFormat="1" applyFont="1" applyBorder="1" applyAlignment="1">
      <alignment horizontal="center" vertical="center" wrapText="1"/>
    </xf>
    <xf numFmtId="165" fontId="19" fillId="0" borderId="14" xfId="0" applyNumberFormat="1" applyFont="1" applyBorder="1" applyAlignment="1">
      <alignment horizontal="center" vertical="center" wrapText="1"/>
    </xf>
    <xf numFmtId="164" fontId="19" fillId="0" borderId="3" xfId="0" applyNumberFormat="1" applyFont="1" applyBorder="1" applyAlignment="1">
      <alignment horizontal="center" vertical="center" wrapText="1"/>
    </xf>
    <xf numFmtId="164" fontId="19" fillId="0" borderId="14" xfId="0" applyNumberFormat="1" applyFont="1" applyBorder="1" applyAlignment="1">
      <alignment horizontal="center" vertical="center" wrapText="1"/>
    </xf>
    <xf numFmtId="165" fontId="19" fillId="0" borderId="3" xfId="0" applyNumberFormat="1" applyFont="1" applyBorder="1" applyAlignment="1">
      <alignment horizontal="justify" vertical="center" wrapText="1"/>
    </xf>
    <xf numFmtId="165" fontId="19" fillId="0" borderId="14" xfId="0" applyNumberFormat="1" applyFont="1" applyBorder="1" applyAlignment="1">
      <alignment horizontal="justify" vertical="center" wrapText="1"/>
    </xf>
    <xf numFmtId="0" fontId="19" fillId="0" borderId="3" xfId="0" applyFont="1" applyFill="1" applyBorder="1" applyAlignment="1">
      <alignment horizontal="center" vertical="center" wrapText="1"/>
    </xf>
    <xf numFmtId="0" fontId="19" fillId="0" borderId="14"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10" borderId="14" xfId="0" applyFont="1" applyFill="1" applyBorder="1" applyAlignment="1">
      <alignment horizontal="center" vertical="center" wrapText="1"/>
    </xf>
    <xf numFmtId="0" fontId="19" fillId="0" borderId="3" xfId="0" applyFont="1" applyFill="1" applyBorder="1" applyAlignment="1">
      <alignment horizontal="justify" vertical="center" wrapText="1"/>
    </xf>
    <xf numFmtId="0" fontId="19" fillId="10" borderId="14" xfId="0" applyFont="1" applyFill="1" applyBorder="1" applyAlignment="1">
      <alignment horizontal="justify" vertical="center" wrapText="1"/>
    </xf>
    <xf numFmtId="9" fontId="18" fillId="0" borderId="3" xfId="0" applyNumberFormat="1" applyFont="1" applyFill="1" applyBorder="1" applyAlignment="1">
      <alignment horizontal="center" vertical="center" wrapText="1"/>
    </xf>
    <xf numFmtId="9" fontId="18" fillId="0" borderId="14" xfId="0" applyNumberFormat="1" applyFont="1" applyFill="1" applyBorder="1" applyAlignment="1">
      <alignment horizontal="center" vertical="center" wrapText="1"/>
    </xf>
    <xf numFmtId="1" fontId="19" fillId="0" borderId="3" xfId="0" applyNumberFormat="1" applyFont="1" applyFill="1" applyBorder="1" applyAlignment="1">
      <alignment horizontal="center" vertical="center" wrapText="1"/>
    </xf>
    <xf numFmtId="1" fontId="19" fillId="0" borderId="14" xfId="0" applyNumberFormat="1" applyFont="1" applyFill="1" applyBorder="1" applyAlignment="1">
      <alignment horizontal="center" vertical="center" wrapText="1"/>
    </xf>
    <xf numFmtId="0" fontId="16" fillId="0" borderId="3" xfId="0" applyFont="1" applyFill="1" applyBorder="1" applyAlignment="1" applyProtection="1">
      <alignment horizontal="center" vertical="center" wrapText="1"/>
    </xf>
    <xf numFmtId="0" fontId="16" fillId="0" borderId="14" xfId="0" applyFont="1" applyFill="1" applyBorder="1" applyAlignment="1" applyProtection="1">
      <alignment horizontal="center" vertical="center" wrapText="1"/>
    </xf>
    <xf numFmtId="0" fontId="19" fillId="0" borderId="14" xfId="0" applyFont="1" applyFill="1" applyBorder="1" applyAlignment="1">
      <alignment horizontal="justify" vertical="center" wrapText="1"/>
    </xf>
    <xf numFmtId="0" fontId="19" fillId="0" borderId="11"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0" borderId="13" xfId="0" applyFont="1" applyFill="1" applyBorder="1" applyAlignment="1">
      <alignment horizontal="center" vertical="center" wrapText="1"/>
    </xf>
    <xf numFmtId="0" fontId="19" fillId="0" borderId="23" xfId="0" applyFont="1" applyFill="1" applyBorder="1" applyAlignment="1">
      <alignment horizontal="center" vertical="center" wrapText="1"/>
    </xf>
    <xf numFmtId="0" fontId="19" fillId="0" borderId="23" xfId="0" applyFont="1" applyFill="1" applyBorder="1" applyAlignment="1">
      <alignment horizontal="justify" vertical="center" wrapText="1"/>
    </xf>
    <xf numFmtId="0" fontId="16" fillId="0" borderId="23" xfId="0" applyFont="1" applyFill="1" applyBorder="1" applyAlignment="1" applyProtection="1">
      <alignment horizontal="center" vertical="center" wrapText="1"/>
    </xf>
    <xf numFmtId="164" fontId="19" fillId="0" borderId="23" xfId="0" applyNumberFormat="1" applyFont="1" applyBorder="1" applyAlignment="1">
      <alignment horizontal="center" vertical="center" wrapText="1"/>
    </xf>
    <xf numFmtId="165" fontId="19" fillId="0" borderId="23" xfId="0" applyNumberFormat="1" applyFont="1" applyBorder="1" applyAlignment="1">
      <alignment horizontal="center" vertical="center" wrapText="1"/>
    </xf>
    <xf numFmtId="165" fontId="19" fillId="0" borderId="23" xfId="0" applyNumberFormat="1" applyFont="1" applyBorder="1" applyAlignment="1">
      <alignment horizontal="justify" vertical="center" wrapText="1"/>
    </xf>
    <xf numFmtId="0" fontId="20" fillId="10" borderId="23" xfId="0" applyFont="1" applyFill="1" applyBorder="1" applyAlignment="1">
      <alignment horizontal="center" vertical="center" wrapText="1"/>
    </xf>
    <xf numFmtId="0" fontId="19" fillId="10" borderId="23" xfId="0" applyFont="1" applyFill="1" applyBorder="1" applyAlignment="1">
      <alignment horizontal="justify" vertical="center" wrapText="1"/>
    </xf>
    <xf numFmtId="9" fontId="18" fillId="0" borderId="23" xfId="0" applyNumberFormat="1" applyFont="1" applyFill="1" applyBorder="1" applyAlignment="1">
      <alignment horizontal="center" vertical="center" wrapText="1"/>
    </xf>
    <xf numFmtId="1" fontId="19" fillId="0" borderId="23" xfId="0" applyNumberFormat="1"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14"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18" fillId="0" borderId="3" xfId="0" applyFont="1" applyFill="1" applyBorder="1" applyAlignment="1">
      <alignment horizontal="justify" vertical="center" wrapText="1"/>
    </xf>
    <xf numFmtId="0" fontId="18" fillId="0" borderId="14" xfId="0" applyFont="1" applyFill="1" applyBorder="1" applyAlignment="1">
      <alignment horizontal="justify" vertical="center" wrapText="1"/>
    </xf>
    <xf numFmtId="9" fontId="17" fillId="0" borderId="3" xfId="0" applyNumberFormat="1" applyFont="1" applyFill="1" applyBorder="1" applyAlignment="1">
      <alignment horizontal="center" vertical="center" wrapText="1"/>
    </xf>
    <xf numFmtId="9" fontId="16" fillId="0" borderId="3" xfId="0" applyNumberFormat="1" applyFont="1" applyFill="1" applyBorder="1" applyAlignment="1">
      <alignment horizontal="center" vertical="center" wrapText="1"/>
    </xf>
    <xf numFmtId="0" fontId="16" fillId="0" borderId="23" xfId="0" applyFont="1" applyFill="1" applyBorder="1" applyAlignment="1">
      <alignment horizontal="center" vertical="center" wrapText="1"/>
    </xf>
    <xf numFmtId="0" fontId="16" fillId="0" borderId="14"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21" fillId="0" borderId="2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16" fillId="0" borderId="23" xfId="0" applyFont="1" applyFill="1" applyBorder="1" applyAlignment="1">
      <alignment horizontal="justify" vertical="center" wrapText="1"/>
    </xf>
    <xf numFmtId="0" fontId="16" fillId="0" borderId="14" xfId="0" applyFont="1" applyFill="1" applyBorder="1" applyAlignment="1">
      <alignment horizontal="justify" vertical="center" wrapText="1"/>
    </xf>
    <xf numFmtId="0" fontId="16" fillId="0" borderId="22" xfId="0" applyFont="1" applyFill="1" applyBorder="1" applyAlignment="1">
      <alignment horizontal="center" vertical="center" wrapText="1"/>
    </xf>
    <xf numFmtId="0" fontId="16" fillId="0" borderId="13" xfId="0" applyFont="1" applyFill="1" applyBorder="1" applyAlignment="1">
      <alignment horizontal="center" vertical="center" wrapText="1"/>
    </xf>
    <xf numFmtId="165" fontId="20" fillId="0" borderId="3" xfId="0" applyNumberFormat="1" applyFont="1" applyFill="1" applyBorder="1" applyAlignment="1">
      <alignment horizontal="center" vertical="center" wrapText="1"/>
    </xf>
    <xf numFmtId="165" fontId="19" fillId="0" borderId="3" xfId="0" applyNumberFormat="1" applyFont="1" applyFill="1" applyBorder="1" applyAlignment="1">
      <alignment horizontal="center" vertical="center" wrapText="1"/>
    </xf>
    <xf numFmtId="165" fontId="19" fillId="0" borderId="14" xfId="0" applyNumberFormat="1" applyFont="1" applyFill="1" applyBorder="1" applyAlignment="1">
      <alignment horizontal="center" vertical="center" wrapText="1"/>
    </xf>
    <xf numFmtId="9" fontId="19" fillId="0" borderId="3" xfId="0" applyNumberFormat="1" applyFont="1" applyFill="1" applyBorder="1" applyAlignment="1">
      <alignment horizontal="center" vertical="center" wrapText="1"/>
    </xf>
    <xf numFmtId="9" fontId="19" fillId="0" borderId="23" xfId="0" applyNumberFormat="1" applyFont="1" applyFill="1" applyBorder="1" applyAlignment="1">
      <alignment horizontal="center" vertical="center" wrapText="1"/>
    </xf>
    <xf numFmtId="9" fontId="19" fillId="0" borderId="14" xfId="0" applyNumberFormat="1" applyFont="1" applyFill="1" applyBorder="1" applyAlignment="1">
      <alignment horizontal="center" vertical="center" wrapText="1"/>
    </xf>
    <xf numFmtId="165" fontId="19" fillId="0" borderId="23" xfId="0" applyNumberFormat="1"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19" fillId="17" borderId="3" xfId="0" applyFont="1" applyFill="1" applyBorder="1" applyAlignment="1">
      <alignment horizontal="justify" vertical="center" wrapText="1"/>
    </xf>
    <xf numFmtId="9" fontId="18" fillId="0" borderId="3" xfId="3" applyFont="1" applyFill="1" applyBorder="1" applyAlignment="1" applyProtection="1">
      <alignment horizontal="center" vertical="center" wrapText="1"/>
    </xf>
    <xf numFmtId="9" fontId="18" fillId="0" borderId="23" xfId="3" applyFont="1" applyFill="1" applyBorder="1" applyAlignment="1" applyProtection="1">
      <alignment horizontal="center" vertical="center" wrapText="1"/>
    </xf>
    <xf numFmtId="9" fontId="18" fillId="0" borderId="14" xfId="3" applyFont="1" applyFill="1" applyBorder="1" applyAlignment="1" applyProtection="1">
      <alignment horizontal="center" vertical="center" wrapText="1"/>
    </xf>
    <xf numFmtId="0" fontId="18" fillId="0" borderId="3" xfId="0" applyFont="1" applyFill="1" applyBorder="1" applyAlignment="1" applyProtection="1">
      <alignment horizontal="center" vertical="center" wrapText="1"/>
    </xf>
    <xf numFmtId="0" fontId="18" fillId="0" borderId="23" xfId="0" applyFont="1" applyFill="1" applyBorder="1" applyAlignment="1" applyProtection="1">
      <alignment horizontal="center" vertical="center" wrapText="1"/>
    </xf>
    <xf numFmtId="0" fontId="18" fillId="0" borderId="14" xfId="0" applyFont="1" applyFill="1" applyBorder="1" applyAlignment="1" applyProtection="1">
      <alignment horizontal="center" vertical="center" wrapText="1"/>
    </xf>
    <xf numFmtId="0" fontId="18" fillId="13" borderId="3" xfId="0" applyFont="1" applyFill="1" applyBorder="1" applyAlignment="1" applyProtection="1">
      <alignment horizontal="center" vertical="center" wrapText="1"/>
    </xf>
    <xf numFmtId="0" fontId="18" fillId="13" borderId="23" xfId="0" applyFont="1" applyFill="1" applyBorder="1" applyAlignment="1" applyProtection="1">
      <alignment horizontal="center" vertical="center" wrapText="1"/>
    </xf>
    <xf numFmtId="0" fontId="18" fillId="13" borderId="14" xfId="0" applyFont="1" applyFill="1" applyBorder="1" applyAlignment="1" applyProtection="1">
      <alignment horizontal="center" vertical="center" wrapText="1"/>
    </xf>
    <xf numFmtId="0" fontId="16" fillId="13" borderId="3" xfId="0" applyFont="1" applyFill="1" applyBorder="1" applyAlignment="1" applyProtection="1">
      <alignment horizontal="center" vertical="center" wrapText="1"/>
    </xf>
    <xf numFmtId="0" fontId="22" fillId="13" borderId="23" xfId="0" applyFont="1" applyFill="1" applyBorder="1" applyAlignment="1" applyProtection="1">
      <alignment horizontal="center" vertical="center" wrapText="1"/>
    </xf>
    <xf numFmtId="0" fontId="22" fillId="13" borderId="14" xfId="0" applyFont="1" applyFill="1" applyBorder="1" applyAlignment="1" applyProtection="1">
      <alignment horizontal="center" vertical="center" wrapText="1"/>
    </xf>
    <xf numFmtId="0" fontId="17" fillId="0" borderId="3" xfId="0" applyFont="1" applyFill="1" applyBorder="1" applyAlignment="1" applyProtection="1">
      <alignment horizontal="center" vertical="center" wrapText="1"/>
    </xf>
    <xf numFmtId="0" fontId="17" fillId="0" borderId="23" xfId="0" applyFont="1" applyFill="1" applyBorder="1" applyAlignment="1" applyProtection="1">
      <alignment horizontal="center" vertical="center" wrapText="1"/>
    </xf>
    <xf numFmtId="0" fontId="17" fillId="0" borderId="14" xfId="0" applyFont="1" applyFill="1" applyBorder="1" applyAlignment="1" applyProtection="1">
      <alignment horizontal="center" vertical="center" wrapText="1"/>
    </xf>
    <xf numFmtId="0" fontId="18" fillId="0" borderId="3" xfId="0" applyFont="1" applyFill="1" applyBorder="1" applyAlignment="1" applyProtection="1">
      <alignment horizontal="justify" vertical="center" wrapText="1"/>
    </xf>
    <xf numFmtId="0" fontId="18" fillId="0" borderId="23" xfId="0" applyFont="1" applyFill="1" applyBorder="1" applyAlignment="1" applyProtection="1">
      <alignment horizontal="justify" vertical="center" wrapText="1"/>
    </xf>
    <xf numFmtId="0" fontId="18" fillId="0" borderId="14" xfId="0" applyFont="1" applyFill="1" applyBorder="1" applyAlignment="1" applyProtection="1">
      <alignment horizontal="justify" vertical="center" wrapText="1"/>
    </xf>
    <xf numFmtId="165" fontId="19" fillId="0" borderId="3" xfId="0" applyNumberFormat="1" applyFont="1" applyFill="1" applyBorder="1" applyAlignment="1">
      <alignment horizontal="justify" vertical="center" wrapText="1"/>
    </xf>
    <xf numFmtId="165" fontId="19" fillId="0" borderId="23" xfId="0" applyNumberFormat="1" applyFont="1" applyFill="1" applyBorder="1" applyAlignment="1">
      <alignment horizontal="justify" vertical="center" wrapText="1"/>
    </xf>
    <xf numFmtId="165" fontId="19" fillId="0" borderId="14" xfId="0" applyNumberFormat="1" applyFont="1" applyFill="1" applyBorder="1" applyAlignment="1">
      <alignment horizontal="justify" vertical="center" wrapText="1"/>
    </xf>
    <xf numFmtId="0" fontId="19" fillId="13" borderId="11" xfId="0" applyFont="1" applyFill="1" applyBorder="1" applyAlignment="1" applyProtection="1">
      <alignment horizontal="center" vertical="center" wrapText="1"/>
    </xf>
    <xf numFmtId="0" fontId="19" fillId="13" borderId="22" xfId="0" applyFont="1" applyFill="1" applyBorder="1" applyAlignment="1" applyProtection="1">
      <alignment horizontal="center" vertical="center" wrapText="1"/>
    </xf>
    <xf numFmtId="0" fontId="19" fillId="13" borderId="13" xfId="0" applyFont="1" applyFill="1" applyBorder="1" applyAlignment="1" applyProtection="1">
      <alignment horizontal="center" vertical="center" wrapText="1"/>
    </xf>
    <xf numFmtId="0" fontId="19" fillId="13" borderId="3" xfId="0" applyFont="1" applyFill="1" applyBorder="1" applyAlignment="1" applyProtection="1">
      <alignment horizontal="center" vertical="center" wrapText="1"/>
    </xf>
    <xf numFmtId="0" fontId="19" fillId="13" borderId="23" xfId="0" applyFont="1" applyFill="1" applyBorder="1" applyAlignment="1" applyProtection="1">
      <alignment horizontal="center" vertical="center" wrapText="1"/>
    </xf>
    <xf numFmtId="0" fontId="19" fillId="13" borderId="14" xfId="0" applyFont="1" applyFill="1" applyBorder="1" applyAlignment="1" applyProtection="1">
      <alignment horizontal="center" vertical="center" wrapText="1"/>
    </xf>
    <xf numFmtId="0" fontId="18" fillId="13" borderId="3" xfId="0" applyFont="1" applyFill="1" applyBorder="1" applyAlignment="1" applyProtection="1">
      <alignment horizontal="justify" vertical="center" wrapText="1"/>
    </xf>
    <xf numFmtId="0" fontId="18" fillId="13" borderId="23" xfId="0" applyFont="1" applyFill="1" applyBorder="1" applyAlignment="1" applyProtection="1">
      <alignment horizontal="justify" vertical="center" wrapText="1"/>
    </xf>
    <xf numFmtId="0" fontId="18" fillId="13" borderId="14" xfId="0" applyFont="1" applyFill="1" applyBorder="1" applyAlignment="1" applyProtection="1">
      <alignment horizontal="justify" vertical="center" wrapText="1"/>
    </xf>
    <xf numFmtId="5" fontId="19" fillId="0" borderId="3" xfId="0" applyNumberFormat="1" applyFont="1" applyFill="1" applyBorder="1" applyAlignment="1">
      <alignment horizontal="center" vertical="center" wrapText="1"/>
    </xf>
    <xf numFmtId="5" fontId="19" fillId="0" borderId="23" xfId="0" applyNumberFormat="1" applyFont="1" applyFill="1" applyBorder="1" applyAlignment="1">
      <alignment horizontal="center" vertical="center" wrapText="1"/>
    </xf>
    <xf numFmtId="5" fontId="19" fillId="0" borderId="14" xfId="0" applyNumberFormat="1" applyFont="1" applyFill="1" applyBorder="1" applyAlignment="1">
      <alignment horizontal="center" vertical="center" wrapText="1"/>
    </xf>
    <xf numFmtId="0" fontId="22" fillId="0" borderId="3" xfId="0" applyFont="1" applyFill="1" applyBorder="1" applyAlignment="1" applyProtection="1">
      <alignment horizontal="center" vertical="center" wrapText="1"/>
    </xf>
    <xf numFmtId="0" fontId="22" fillId="0" borderId="23" xfId="0" applyFont="1" applyFill="1" applyBorder="1" applyAlignment="1" applyProtection="1">
      <alignment horizontal="center" vertical="center" wrapText="1"/>
    </xf>
    <xf numFmtId="0" fontId="22" fillId="0" borderId="14" xfId="0" applyFont="1" applyFill="1" applyBorder="1" applyAlignment="1" applyProtection="1">
      <alignment horizontal="center" vertical="center" wrapText="1"/>
    </xf>
    <xf numFmtId="165" fontId="19" fillId="17" borderId="3" xfId="0" applyNumberFormat="1" applyFont="1" applyFill="1" applyBorder="1" applyAlignment="1">
      <alignment horizontal="justify" vertical="center" wrapText="1"/>
    </xf>
    <xf numFmtId="42" fontId="16" fillId="0" borderId="3" xfId="0" applyNumberFormat="1" applyFont="1" applyFill="1" applyBorder="1" applyAlignment="1" applyProtection="1">
      <alignment horizontal="center" vertical="center" wrapText="1"/>
    </xf>
    <xf numFmtId="42" fontId="16" fillId="0" borderId="23" xfId="0" applyNumberFormat="1" applyFont="1" applyFill="1" applyBorder="1" applyAlignment="1" applyProtection="1">
      <alignment horizontal="center" vertical="center" wrapText="1"/>
    </xf>
    <xf numFmtId="42" fontId="16" fillId="0" borderId="14" xfId="0" applyNumberFormat="1" applyFont="1" applyFill="1" applyBorder="1" applyAlignment="1" applyProtection="1">
      <alignment horizontal="center" vertical="center" wrapText="1"/>
    </xf>
    <xf numFmtId="0" fontId="18" fillId="10" borderId="23" xfId="0" applyFont="1" applyFill="1" applyBorder="1" applyAlignment="1">
      <alignment horizontal="justify" vertical="center" wrapText="1"/>
    </xf>
    <xf numFmtId="0" fontId="18" fillId="10" borderId="14" xfId="0" applyFont="1" applyFill="1" applyBorder="1" applyAlignment="1">
      <alignment horizontal="justify" vertical="center" wrapText="1"/>
    </xf>
    <xf numFmtId="0" fontId="16" fillId="0" borderId="11" xfId="0" applyFont="1" applyFill="1" applyBorder="1" applyAlignment="1" applyProtection="1">
      <alignment horizontal="center" vertical="center" wrapText="1"/>
      <protection locked="0"/>
    </xf>
    <xf numFmtId="0" fontId="16" fillId="0" borderId="13" xfId="0" applyFont="1" applyFill="1" applyBorder="1" applyAlignment="1" applyProtection="1">
      <alignment horizontal="center" vertical="center" wrapText="1"/>
      <protection locked="0"/>
    </xf>
    <xf numFmtId="0" fontId="16" fillId="0" borderId="3" xfId="0" applyFont="1" applyFill="1" applyBorder="1" applyAlignment="1" applyProtection="1">
      <alignment horizontal="center" vertical="center" wrapText="1"/>
      <protection locked="0"/>
    </xf>
    <xf numFmtId="0" fontId="16" fillId="0" borderId="14" xfId="0" applyFont="1" applyFill="1" applyBorder="1" applyAlignment="1" applyProtection="1">
      <alignment horizontal="center" vertical="center" wrapText="1"/>
      <protection locked="0"/>
    </xf>
    <xf numFmtId="0" fontId="16" fillId="0" borderId="3" xfId="0" applyFont="1" applyFill="1" applyBorder="1" applyAlignment="1" applyProtection="1">
      <alignment horizontal="justify" vertical="center" wrapText="1"/>
      <protection locked="0"/>
    </xf>
    <xf numFmtId="0" fontId="16" fillId="0" borderId="14" xfId="0" applyFont="1" applyFill="1" applyBorder="1" applyAlignment="1" applyProtection="1">
      <alignment horizontal="justify" vertical="center" wrapText="1"/>
      <protection locked="0"/>
    </xf>
    <xf numFmtId="9" fontId="21" fillId="0" borderId="3" xfId="0" applyNumberFormat="1" applyFont="1" applyFill="1" applyBorder="1" applyAlignment="1">
      <alignment horizontal="center" vertical="center" wrapText="1"/>
    </xf>
    <xf numFmtId="9" fontId="21" fillId="0" borderId="14" xfId="0" applyNumberFormat="1" applyFont="1" applyFill="1" applyBorder="1" applyAlignment="1">
      <alignment horizontal="center" vertical="center" wrapText="1"/>
    </xf>
    <xf numFmtId="0" fontId="19" fillId="0" borderId="20" xfId="0" applyFont="1" applyFill="1" applyBorder="1" applyAlignment="1">
      <alignment horizontal="center" vertical="center" wrapText="1"/>
    </xf>
    <xf numFmtId="0" fontId="19" fillId="0" borderId="35" xfId="0" applyFont="1" applyFill="1" applyBorder="1" applyAlignment="1">
      <alignment horizontal="center" vertical="center" wrapText="1"/>
    </xf>
    <xf numFmtId="0" fontId="25" fillId="0" borderId="3" xfId="0" applyFont="1" applyFill="1" applyBorder="1" applyAlignment="1" applyProtection="1">
      <alignment horizontal="center" vertical="center" wrapText="1"/>
    </xf>
    <xf numFmtId="0" fontId="25" fillId="0" borderId="14" xfId="0" applyFont="1" applyFill="1" applyBorder="1" applyAlignment="1" applyProtection="1">
      <alignment horizontal="center" vertical="center" wrapText="1"/>
    </xf>
    <xf numFmtId="9" fontId="21" fillId="0" borderId="23" xfId="0" applyNumberFormat="1" applyFont="1" applyFill="1" applyBorder="1" applyAlignment="1">
      <alignment horizontal="center" vertical="center" wrapText="1"/>
    </xf>
    <xf numFmtId="0" fontId="16" fillId="0" borderId="23" xfId="0" applyFont="1" applyFill="1" applyBorder="1" applyAlignment="1" applyProtection="1">
      <alignment horizontal="center" vertical="center" wrapText="1"/>
      <protection locked="0"/>
    </xf>
    <xf numFmtId="0" fontId="25" fillId="0" borderId="23" xfId="0" applyFont="1" applyFill="1" applyBorder="1" applyAlignment="1" applyProtection="1">
      <alignment horizontal="center" vertical="center" wrapText="1"/>
    </xf>
    <xf numFmtId="0" fontId="16" fillId="0" borderId="22" xfId="0" applyFont="1" applyFill="1" applyBorder="1" applyAlignment="1" applyProtection="1">
      <alignment horizontal="center" vertical="center" wrapText="1"/>
      <protection locked="0"/>
    </xf>
    <xf numFmtId="0" fontId="16" fillId="0" borderId="23" xfId="0" applyFont="1" applyFill="1" applyBorder="1" applyAlignment="1" applyProtection="1">
      <alignment horizontal="justify" vertical="center" wrapText="1"/>
      <protection locked="0"/>
    </xf>
    <xf numFmtId="0" fontId="16" fillId="0" borderId="3" xfId="0" applyFont="1" applyBorder="1" applyAlignment="1" applyProtection="1">
      <alignment horizontal="center" vertical="center" wrapText="1"/>
    </xf>
    <xf numFmtId="0" fontId="16" fillId="0" borderId="23" xfId="0" applyFont="1" applyBorder="1" applyAlignment="1" applyProtection="1">
      <alignment horizontal="center" vertical="center" wrapText="1"/>
    </xf>
    <xf numFmtId="0" fontId="16" fillId="0" borderId="14" xfId="0" applyFont="1" applyBorder="1" applyAlignment="1" applyProtection="1">
      <alignment horizontal="center" vertical="center" wrapText="1"/>
    </xf>
    <xf numFmtId="0" fontId="19" fillId="0" borderId="11" xfId="0" applyFont="1" applyFill="1" applyBorder="1" applyAlignment="1" applyProtection="1">
      <alignment horizontal="center" vertical="center" wrapText="1"/>
    </xf>
    <xf numFmtId="0" fontId="19" fillId="0" borderId="22" xfId="0" applyFont="1" applyFill="1" applyBorder="1" applyAlignment="1" applyProtection="1">
      <alignment horizontal="center" vertical="center" wrapText="1"/>
    </xf>
    <xf numFmtId="0" fontId="19" fillId="0" borderId="13" xfId="0" applyFont="1" applyFill="1" applyBorder="1" applyAlignment="1" applyProtection="1">
      <alignment horizontal="center" vertical="center" wrapText="1"/>
    </xf>
    <xf numFmtId="0" fontId="19" fillId="0" borderId="3" xfId="0" applyFont="1" applyFill="1" applyBorder="1" applyAlignment="1" applyProtection="1">
      <alignment horizontal="center" vertical="center" wrapText="1"/>
    </xf>
    <xf numFmtId="0" fontId="19" fillId="0" borderId="23" xfId="0" applyFont="1" applyFill="1" applyBorder="1" applyAlignment="1" applyProtection="1">
      <alignment horizontal="center" vertical="center" wrapText="1"/>
    </xf>
    <xf numFmtId="0" fontId="19" fillId="0" borderId="14" xfId="0" applyFont="1" applyFill="1" applyBorder="1" applyAlignment="1" applyProtection="1">
      <alignment horizontal="center" vertical="center" wrapText="1"/>
    </xf>
    <xf numFmtId="0" fontId="19" fillId="0" borderId="3" xfId="0" applyFont="1" applyFill="1" applyBorder="1" applyAlignment="1" applyProtection="1">
      <alignment horizontal="justify" vertical="center" wrapText="1"/>
    </xf>
    <xf numFmtId="0" fontId="19" fillId="0" borderId="23" xfId="0" applyFont="1" applyFill="1" applyBorder="1" applyAlignment="1" applyProtection="1">
      <alignment horizontal="justify" vertical="center" wrapText="1"/>
    </xf>
    <xf numFmtId="0" fontId="19" fillId="0" borderId="14" xfId="0" applyFont="1" applyFill="1" applyBorder="1" applyAlignment="1" applyProtection="1">
      <alignment horizontal="justify" vertical="center" wrapText="1"/>
    </xf>
    <xf numFmtId="0" fontId="19" fillId="11" borderId="3" xfId="0" applyFont="1" applyFill="1" applyBorder="1" applyAlignment="1">
      <alignment horizontal="center" vertical="center" wrapText="1"/>
    </xf>
    <xf numFmtId="0" fontId="19" fillId="11" borderId="23" xfId="0" applyFont="1" applyFill="1" applyBorder="1" applyAlignment="1">
      <alignment horizontal="center" vertical="center" wrapText="1"/>
    </xf>
    <xf numFmtId="0" fontId="19" fillId="11" borderId="14" xfId="0" applyFont="1" applyFill="1" applyBorder="1" applyAlignment="1">
      <alignment horizontal="center" vertical="center" wrapText="1"/>
    </xf>
    <xf numFmtId="0" fontId="0" fillId="0" borderId="3" xfId="0" applyBorder="1" applyAlignment="1">
      <alignment horizontal="center" vertical="center"/>
    </xf>
    <xf numFmtId="0" fontId="0" fillId="0" borderId="23" xfId="0" applyBorder="1" applyAlignment="1">
      <alignment horizontal="center" vertical="center"/>
    </xf>
    <xf numFmtId="0" fontId="0" fillId="0" borderId="14" xfId="0" applyBorder="1" applyAlignment="1">
      <alignment horizontal="center" vertical="center"/>
    </xf>
    <xf numFmtId="0" fontId="19" fillId="0" borderId="3" xfId="0" applyFont="1" applyBorder="1" applyAlignment="1">
      <alignment horizontal="center" vertical="center" wrapText="1"/>
    </xf>
    <xf numFmtId="0" fontId="19" fillId="0" borderId="23" xfId="0" applyFont="1" applyBorder="1" applyAlignment="1">
      <alignment horizontal="center" vertical="center" wrapText="1"/>
    </xf>
    <xf numFmtId="0" fontId="19" fillId="0" borderId="14" xfId="0" applyFont="1" applyBorder="1" applyAlignment="1">
      <alignment horizontal="center" vertical="center" wrapText="1"/>
    </xf>
    <xf numFmtId="0" fontId="16" fillId="0" borderId="3" xfId="0" applyFont="1" applyBorder="1" applyAlignment="1">
      <alignment horizontal="center" vertical="center"/>
    </xf>
    <xf numFmtId="0" fontId="16" fillId="0" borderId="23" xfId="0" applyFont="1" applyBorder="1" applyAlignment="1">
      <alignment horizontal="center" vertical="center"/>
    </xf>
    <xf numFmtId="0" fontId="16" fillId="0" borderId="14" xfId="0" applyFont="1" applyBorder="1" applyAlignment="1">
      <alignment horizontal="center" vertical="center"/>
    </xf>
    <xf numFmtId="0" fontId="21" fillId="0" borderId="3" xfId="0" applyFont="1" applyFill="1" applyBorder="1" applyAlignment="1">
      <alignment horizontal="center" vertical="center" wrapText="1"/>
    </xf>
    <xf numFmtId="0" fontId="21" fillId="10" borderId="23" xfId="0" applyFont="1" applyFill="1" applyBorder="1" applyAlignment="1">
      <alignment horizontal="center" vertical="center" wrapText="1"/>
    </xf>
    <xf numFmtId="0" fontId="21" fillId="10" borderId="14" xfId="0" applyFont="1" applyFill="1" applyBorder="1" applyAlignment="1">
      <alignment horizontal="center" vertical="center" wrapText="1"/>
    </xf>
    <xf numFmtId="0" fontId="19" fillId="10" borderId="23" xfId="0" applyFont="1" applyFill="1" applyBorder="1" applyAlignment="1" applyProtection="1">
      <alignment horizontal="justify" vertical="center" wrapText="1"/>
    </xf>
    <xf numFmtId="0" fontId="19" fillId="10" borderId="14" xfId="0" applyFont="1" applyFill="1" applyBorder="1" applyAlignment="1" applyProtection="1">
      <alignment horizontal="justify" vertical="center" wrapText="1"/>
    </xf>
    <xf numFmtId="0" fontId="16" fillId="0" borderId="3" xfId="0" applyFont="1" applyFill="1" applyBorder="1" applyAlignment="1">
      <alignment horizontal="center" vertical="center"/>
    </xf>
    <xf numFmtId="0" fontId="16" fillId="0" borderId="23" xfId="0" applyFont="1" applyFill="1" applyBorder="1" applyAlignment="1">
      <alignment horizontal="center" vertical="center"/>
    </xf>
    <xf numFmtId="0" fontId="16" fillId="0" borderId="14" xfId="0" applyFont="1" applyFill="1" applyBorder="1" applyAlignment="1">
      <alignment horizontal="center" vertical="center"/>
    </xf>
    <xf numFmtId="0" fontId="19" fillId="11" borderId="3" xfId="0" applyFont="1" applyFill="1" applyBorder="1" applyAlignment="1" applyProtection="1">
      <alignment horizontal="center" vertical="center" wrapText="1"/>
    </xf>
    <xf numFmtId="0" fontId="19" fillId="11" borderId="23" xfId="0" applyFont="1" applyFill="1" applyBorder="1" applyAlignment="1" applyProtection="1">
      <alignment horizontal="center" vertical="center" wrapText="1"/>
    </xf>
    <xf numFmtId="0" fontId="19" fillId="11" borderId="14" xfId="0" applyFont="1" applyFill="1" applyBorder="1" applyAlignment="1" applyProtection="1">
      <alignment horizontal="center" vertical="center" wrapText="1"/>
    </xf>
    <xf numFmtId="0" fontId="21" fillId="11" borderId="3" xfId="0" applyFont="1" applyFill="1" applyBorder="1" applyAlignment="1" applyProtection="1">
      <alignment horizontal="center" vertical="center" wrapText="1"/>
    </xf>
    <xf numFmtId="0" fontId="21" fillId="11" borderId="23" xfId="0" applyFont="1" applyFill="1" applyBorder="1" applyAlignment="1" applyProtection="1">
      <alignment horizontal="center" vertical="center" wrapText="1"/>
    </xf>
    <xf numFmtId="0" fontId="21" fillId="11" borderId="14" xfId="0" applyFont="1" applyFill="1" applyBorder="1" applyAlignment="1" applyProtection="1">
      <alignment horizontal="center" vertical="center" wrapText="1"/>
    </xf>
    <xf numFmtId="9" fontId="17" fillId="0" borderId="23" xfId="0" applyNumberFormat="1" applyFont="1" applyFill="1" applyBorder="1" applyAlignment="1">
      <alignment horizontal="center" vertical="center" wrapText="1"/>
    </xf>
    <xf numFmtId="9" fontId="17" fillId="0" borderId="14" xfId="0" applyNumberFormat="1" applyFont="1" applyFill="1" applyBorder="1" applyAlignment="1">
      <alignment horizontal="center" vertical="center" wrapText="1"/>
    </xf>
    <xf numFmtId="0" fontId="19" fillId="15" borderId="3" xfId="0" applyFont="1" applyFill="1" applyBorder="1" applyAlignment="1" applyProtection="1">
      <alignment horizontal="center" vertical="center" wrapText="1"/>
    </xf>
    <xf numFmtId="0" fontId="19" fillId="15" borderId="23" xfId="0" applyFont="1" applyFill="1" applyBorder="1" applyAlignment="1" applyProtection="1">
      <alignment horizontal="center" vertical="center" wrapText="1"/>
    </xf>
    <xf numFmtId="0" fontId="19" fillId="15" borderId="14" xfId="0" applyFont="1" applyFill="1" applyBorder="1" applyAlignment="1" applyProtection="1">
      <alignment horizontal="center" vertical="center" wrapText="1"/>
    </xf>
    <xf numFmtId="0" fontId="20" fillId="14" borderId="3" xfId="0" applyFont="1" applyFill="1" applyBorder="1" applyAlignment="1">
      <alignment horizontal="center" vertical="center" wrapText="1"/>
    </xf>
    <xf numFmtId="0" fontId="20" fillId="14" borderId="23" xfId="0" applyFont="1" applyFill="1" applyBorder="1" applyAlignment="1">
      <alignment horizontal="center" vertical="center" wrapText="1"/>
    </xf>
    <xf numFmtId="0" fontId="20" fillId="14" borderId="14" xfId="0" applyFont="1" applyFill="1" applyBorder="1" applyAlignment="1">
      <alignment horizontal="center" vertical="center" wrapText="1"/>
    </xf>
    <xf numFmtId="0" fontId="19" fillId="0" borderId="3" xfId="0" applyFont="1" applyBorder="1" applyAlignment="1">
      <alignment horizontal="justify" vertical="center" wrapText="1"/>
    </xf>
    <xf numFmtId="0" fontId="19" fillId="0" borderId="23" xfId="0" applyFont="1" applyBorder="1" applyAlignment="1">
      <alignment horizontal="justify" vertical="center" wrapText="1"/>
    </xf>
    <xf numFmtId="0" fontId="19" fillId="0" borderId="14" xfId="0" applyFont="1" applyBorder="1" applyAlignment="1">
      <alignment horizontal="justify" vertical="center" wrapText="1"/>
    </xf>
    <xf numFmtId="0" fontId="19" fillId="0" borderId="11" xfId="0" applyFont="1" applyBorder="1" applyAlignment="1">
      <alignment horizontal="center" vertical="center" wrapText="1"/>
    </xf>
    <xf numFmtId="0" fontId="19" fillId="0" borderId="22" xfId="0" applyFont="1" applyBorder="1" applyAlignment="1">
      <alignment horizontal="center" vertical="center" wrapText="1"/>
    </xf>
    <xf numFmtId="0" fontId="19" fillId="0" borderId="13" xfId="0" applyFont="1" applyBorder="1" applyAlignment="1">
      <alignment horizontal="center" vertical="center" wrapText="1"/>
    </xf>
    <xf numFmtId="0" fontId="19" fillId="11" borderId="11" xfId="0" applyFont="1" applyFill="1" applyBorder="1" applyAlignment="1" applyProtection="1">
      <alignment horizontal="center" vertical="center" wrapText="1"/>
    </xf>
    <xf numFmtId="0" fontId="19" fillId="11" borderId="13" xfId="0" applyFont="1" applyFill="1" applyBorder="1" applyAlignment="1" applyProtection="1">
      <alignment horizontal="center" vertical="center" wrapText="1"/>
    </xf>
    <xf numFmtId="0" fontId="19" fillId="11" borderId="3" xfId="0" applyFont="1" applyFill="1" applyBorder="1" applyAlignment="1" applyProtection="1">
      <alignment horizontal="justify" vertical="center" wrapText="1"/>
    </xf>
    <xf numFmtId="0" fontId="19" fillId="11" borderId="14" xfId="0" applyFont="1" applyFill="1" applyBorder="1" applyAlignment="1" applyProtection="1">
      <alignment horizontal="justify" vertical="center" wrapText="1"/>
    </xf>
    <xf numFmtId="9" fontId="17" fillId="16" borderId="23" xfId="0" applyNumberFormat="1" applyFont="1" applyFill="1" applyBorder="1" applyAlignment="1">
      <alignment horizontal="center" vertical="center" wrapText="1"/>
    </xf>
    <xf numFmtId="9" fontId="17" fillId="16" borderId="14" xfId="0" applyNumberFormat="1" applyFont="1" applyFill="1" applyBorder="1" applyAlignment="1">
      <alignment horizontal="center" vertical="center" wrapText="1"/>
    </xf>
    <xf numFmtId="0" fontId="16" fillId="11" borderId="3" xfId="0" applyFont="1" applyFill="1" applyBorder="1" applyAlignment="1">
      <alignment horizontal="center" vertical="center"/>
    </xf>
    <xf numFmtId="0" fontId="16" fillId="11" borderId="14" xfId="0" applyFont="1" applyFill="1" applyBorder="1" applyAlignment="1">
      <alignment horizontal="center" vertical="center"/>
    </xf>
    <xf numFmtId="0" fontId="16" fillId="11" borderId="3" xfId="0" applyFont="1" applyFill="1" applyBorder="1" applyAlignment="1">
      <alignment horizontal="center"/>
    </xf>
    <xf numFmtId="0" fontId="16" fillId="11" borderId="14" xfId="0" applyFont="1" applyFill="1" applyBorder="1" applyAlignment="1">
      <alignment horizontal="center"/>
    </xf>
    <xf numFmtId="0" fontId="16" fillId="11" borderId="3" xfId="0" applyFont="1" applyFill="1" applyBorder="1" applyAlignment="1" applyProtection="1">
      <alignment horizontal="center" vertical="center" wrapText="1"/>
    </xf>
    <xf numFmtId="0" fontId="16" fillId="11" borderId="14" xfId="0" applyFont="1" applyFill="1" applyBorder="1" applyAlignment="1" applyProtection="1">
      <alignment horizontal="center" vertical="center" wrapText="1"/>
    </xf>
    <xf numFmtId="0" fontId="18" fillId="13" borderId="11" xfId="0" applyFont="1" applyFill="1" applyBorder="1" applyAlignment="1" applyProtection="1">
      <alignment horizontal="center" vertical="center" wrapText="1"/>
    </xf>
    <xf numFmtId="0" fontId="18" fillId="13" borderId="13" xfId="0" applyFont="1" applyFill="1" applyBorder="1" applyAlignment="1" applyProtection="1">
      <alignment horizontal="center" vertical="center" wrapText="1"/>
    </xf>
    <xf numFmtId="0" fontId="16" fillId="0" borderId="3" xfId="0" applyFont="1" applyBorder="1" applyAlignment="1">
      <alignment horizontal="center" vertical="center" wrapText="1"/>
    </xf>
    <xf numFmtId="0" fontId="16" fillId="0" borderId="14" xfId="0" applyFont="1" applyBorder="1" applyAlignment="1">
      <alignment horizontal="center" vertical="center" wrapText="1"/>
    </xf>
    <xf numFmtId="9" fontId="19" fillId="0" borderId="3" xfId="3" applyFont="1" applyFill="1" applyBorder="1" applyAlignment="1" applyProtection="1">
      <alignment horizontal="center" vertical="center" wrapText="1"/>
    </xf>
    <xf numFmtId="9" fontId="19" fillId="0" borderId="14" xfId="3" applyFont="1" applyFill="1" applyBorder="1" applyAlignment="1" applyProtection="1">
      <alignment horizontal="center" vertical="center" wrapText="1"/>
    </xf>
    <xf numFmtId="0" fontId="18" fillId="13" borderId="22" xfId="0" applyFont="1" applyFill="1" applyBorder="1" applyAlignment="1" applyProtection="1">
      <alignment horizontal="center" vertical="center" wrapText="1"/>
    </xf>
    <xf numFmtId="0" fontId="16" fillId="0" borderId="23" xfId="0" applyFont="1" applyBorder="1" applyAlignment="1">
      <alignment horizontal="center" vertical="center" wrapText="1"/>
    </xf>
    <xf numFmtId="9" fontId="19" fillId="0" borderId="23" xfId="3" applyFont="1" applyFill="1" applyBorder="1" applyAlignment="1" applyProtection="1">
      <alignment horizontal="center" vertical="center" wrapText="1"/>
    </xf>
    <xf numFmtId="0" fontId="19" fillId="10" borderId="23" xfId="0" applyFont="1" applyFill="1" applyBorder="1" applyAlignment="1">
      <alignment horizontal="center" vertical="center" wrapText="1"/>
    </xf>
    <xf numFmtId="0" fontId="19" fillId="10" borderId="14" xfId="0" applyFont="1" applyFill="1" applyBorder="1" applyAlignment="1">
      <alignment horizontal="center" vertical="center" wrapText="1"/>
    </xf>
    <xf numFmtId="0" fontId="18" fillId="0" borderId="23" xfId="0" applyFont="1" applyFill="1" applyBorder="1" applyAlignment="1">
      <alignment horizontal="center" vertical="center" wrapText="1"/>
    </xf>
    <xf numFmtId="0" fontId="21" fillId="0" borderId="3" xfId="0" applyFont="1" applyFill="1" applyBorder="1" applyAlignment="1" applyProtection="1">
      <alignment horizontal="center" vertical="center" wrapText="1"/>
    </xf>
    <xf numFmtId="0" fontId="21" fillId="0" borderId="23" xfId="0" applyFont="1" applyFill="1" applyBorder="1" applyAlignment="1" applyProtection="1">
      <alignment horizontal="center" vertical="center" wrapText="1"/>
    </xf>
    <xf numFmtId="0" fontId="21" fillId="0" borderId="14" xfId="0" applyFont="1" applyFill="1" applyBorder="1" applyAlignment="1" applyProtection="1">
      <alignment horizontal="center" vertical="center" wrapText="1"/>
    </xf>
    <xf numFmtId="9" fontId="19" fillId="0" borderId="3" xfId="0" applyNumberFormat="1" applyFont="1" applyFill="1" applyBorder="1" applyAlignment="1" applyProtection="1">
      <alignment horizontal="center" vertical="center" wrapText="1"/>
    </xf>
    <xf numFmtId="0" fontId="18" fillId="0" borderId="11" xfId="0" applyFont="1" applyFill="1" applyBorder="1" applyAlignment="1" applyProtection="1">
      <alignment horizontal="center" vertical="center" wrapText="1"/>
    </xf>
    <xf numFmtId="0" fontId="18" fillId="0" borderId="22" xfId="0" applyFont="1" applyFill="1" applyBorder="1" applyAlignment="1" applyProtection="1">
      <alignment horizontal="center" vertical="center" wrapText="1"/>
    </xf>
    <xf numFmtId="0" fontId="18" fillId="0" borderId="13" xfId="0" applyFont="1" applyFill="1" applyBorder="1" applyAlignment="1" applyProtection="1">
      <alignment horizontal="center" vertical="center" wrapText="1"/>
    </xf>
    <xf numFmtId="165" fontId="16" fillId="0" borderId="3" xfId="0" applyNumberFormat="1" applyFont="1" applyFill="1" applyBorder="1" applyAlignment="1">
      <alignment horizontal="center" vertical="center" wrapText="1"/>
    </xf>
    <xf numFmtId="165" fontId="16" fillId="0" borderId="23" xfId="0" applyNumberFormat="1" applyFont="1" applyFill="1" applyBorder="1" applyAlignment="1">
      <alignment horizontal="center" vertical="center" wrapText="1"/>
    </xf>
    <xf numFmtId="165" fontId="16" fillId="0" borderId="14" xfId="0" applyNumberFormat="1" applyFont="1" applyFill="1" applyBorder="1" applyAlignment="1">
      <alignment horizontal="center" vertical="center" wrapText="1"/>
    </xf>
    <xf numFmtId="0" fontId="16" fillId="0" borderId="3" xfId="0" applyFont="1" applyFill="1" applyBorder="1" applyAlignment="1" applyProtection="1">
      <alignment horizontal="justify" vertical="center" wrapText="1"/>
    </xf>
    <xf numFmtId="0" fontId="16" fillId="0" borderId="23" xfId="0" applyFont="1" applyFill="1" applyBorder="1" applyAlignment="1" applyProtection="1">
      <alignment horizontal="justify" vertical="center" wrapText="1"/>
    </xf>
    <xf numFmtId="0" fontId="16" fillId="0" borderId="14" xfId="0" applyFont="1" applyFill="1" applyBorder="1" applyAlignment="1" applyProtection="1">
      <alignment horizontal="justify" vertical="center" wrapText="1"/>
    </xf>
    <xf numFmtId="9" fontId="24" fillId="0" borderId="3" xfId="0" applyNumberFormat="1" applyFont="1" applyFill="1" applyBorder="1" applyAlignment="1">
      <alignment horizontal="center" vertical="center" wrapText="1"/>
    </xf>
    <xf numFmtId="9" fontId="24" fillId="0" borderId="23" xfId="0" applyNumberFormat="1" applyFont="1" applyFill="1" applyBorder="1" applyAlignment="1">
      <alignment horizontal="center" vertical="center" wrapText="1"/>
    </xf>
    <xf numFmtId="9" fontId="24" fillId="0" borderId="14" xfId="0" applyNumberFormat="1" applyFont="1" applyFill="1" applyBorder="1" applyAlignment="1">
      <alignment horizontal="center" vertical="center" wrapText="1"/>
    </xf>
    <xf numFmtId="165" fontId="18" fillId="0" borderId="3" xfId="0" applyNumberFormat="1" applyFont="1" applyFill="1" applyBorder="1" applyAlignment="1">
      <alignment horizontal="center" vertical="center" wrapText="1"/>
    </xf>
    <xf numFmtId="165" fontId="18" fillId="0" borderId="23" xfId="0" applyNumberFormat="1" applyFont="1" applyFill="1" applyBorder="1" applyAlignment="1">
      <alignment horizontal="center" vertical="center" wrapText="1"/>
    </xf>
    <xf numFmtId="165" fontId="18" fillId="0" borderId="14" xfId="0" applyNumberFormat="1" applyFont="1" applyFill="1" applyBorder="1" applyAlignment="1">
      <alignment horizontal="center" vertical="center" wrapText="1"/>
    </xf>
    <xf numFmtId="0" fontId="17" fillId="0" borderId="23" xfId="0" applyFont="1" applyFill="1" applyBorder="1" applyAlignment="1">
      <alignment horizontal="center" vertical="center" wrapText="1"/>
    </xf>
    <xf numFmtId="0" fontId="18" fillId="0" borderId="22" xfId="0" applyFont="1" applyFill="1" applyBorder="1" applyAlignment="1">
      <alignment horizontal="center" vertical="center" wrapText="1"/>
    </xf>
    <xf numFmtId="0" fontId="19" fillId="0" borderId="39" xfId="0" applyFont="1" applyFill="1" applyBorder="1" applyAlignment="1" applyProtection="1">
      <alignment horizontal="center" vertical="center" wrapText="1"/>
    </xf>
    <xf numFmtId="0" fontId="19" fillId="0" borderId="40" xfId="0" applyFont="1" applyFill="1" applyBorder="1" applyAlignment="1" applyProtection="1">
      <alignment horizontal="center" vertical="center" wrapText="1"/>
    </xf>
    <xf numFmtId="165" fontId="19" fillId="0" borderId="26" xfId="0" applyNumberFormat="1" applyFont="1" applyFill="1" applyBorder="1" applyAlignment="1">
      <alignment horizontal="center" vertical="center" wrapText="1"/>
    </xf>
    <xf numFmtId="0" fontId="19" fillId="0" borderId="26" xfId="0" applyFont="1" applyFill="1" applyBorder="1" applyAlignment="1" applyProtection="1">
      <alignment horizontal="center" vertical="center" wrapText="1"/>
    </xf>
    <xf numFmtId="0" fontId="19" fillId="0" borderId="26" xfId="0" applyFont="1" applyFill="1" applyBorder="1" applyAlignment="1" applyProtection="1">
      <alignment horizontal="justify" vertical="center" wrapText="1"/>
    </xf>
    <xf numFmtId="9" fontId="19" fillId="0" borderId="26" xfId="3" applyFont="1" applyFill="1" applyBorder="1" applyAlignment="1" applyProtection="1">
      <alignment horizontal="center" vertical="center" wrapText="1"/>
    </xf>
    <xf numFmtId="0" fontId="16" fillId="0" borderId="26" xfId="0" applyFont="1" applyFill="1" applyBorder="1" applyAlignment="1" applyProtection="1">
      <alignment horizontal="center" vertical="center" wrapText="1"/>
    </xf>
    <xf numFmtId="0" fontId="21" fillId="0" borderId="26" xfId="0" applyFont="1" applyFill="1" applyBorder="1" applyAlignment="1" applyProtection="1">
      <alignment horizontal="center" vertical="center" wrapText="1"/>
    </xf>
    <xf numFmtId="0" fontId="19" fillId="0" borderId="25" xfId="0" applyFont="1" applyFill="1" applyBorder="1" applyAlignment="1" applyProtection="1">
      <alignment horizontal="center" vertical="center" wrapText="1"/>
    </xf>
    <xf numFmtId="0" fontId="16" fillId="0" borderId="3" xfId="0" applyFont="1" applyFill="1" applyBorder="1" applyAlignment="1">
      <alignment horizontal="center" vertical="center" wrapText="1"/>
    </xf>
    <xf numFmtId="0" fontId="16" fillId="11" borderId="3" xfId="0" applyFont="1" applyFill="1" applyBorder="1" applyAlignment="1">
      <alignment horizontal="center" vertical="center" wrapText="1"/>
    </xf>
    <xf numFmtId="0" fontId="16" fillId="11" borderId="14" xfId="0" applyFont="1" applyFill="1" applyBorder="1" applyAlignment="1">
      <alignment horizontal="center" vertical="center" wrapText="1"/>
    </xf>
    <xf numFmtId="0" fontId="16" fillId="11" borderId="23" xfId="0" applyFont="1" applyFill="1" applyBorder="1" applyAlignment="1">
      <alignment horizontal="center" vertical="center" wrapText="1"/>
    </xf>
    <xf numFmtId="0" fontId="19" fillId="0" borderId="3" xfId="0" applyNumberFormat="1" applyFont="1" applyFill="1" applyBorder="1" applyAlignment="1">
      <alignment horizontal="center" vertical="center" wrapText="1"/>
    </xf>
    <xf numFmtId="0" fontId="19" fillId="0" borderId="14" xfId="0" applyNumberFormat="1" applyFont="1" applyFill="1" applyBorder="1" applyAlignment="1">
      <alignment horizontal="center" vertical="center" wrapText="1"/>
    </xf>
    <xf numFmtId="0" fontId="22" fillId="10" borderId="14" xfId="0" applyFont="1" applyFill="1" applyBorder="1" applyAlignment="1">
      <alignment horizontal="center" vertical="center" wrapText="1"/>
    </xf>
    <xf numFmtId="0" fontId="16" fillId="11" borderId="3" xfId="0" applyFont="1" applyFill="1" applyBorder="1" applyAlignment="1" applyProtection="1">
      <alignment horizontal="center" vertical="center" wrapText="1"/>
      <protection locked="0"/>
    </xf>
    <xf numFmtId="0" fontId="16" fillId="11" borderId="23" xfId="0" applyFont="1" applyFill="1" applyBorder="1" applyAlignment="1" applyProtection="1">
      <alignment horizontal="center" vertical="center" wrapText="1"/>
      <protection locked="0"/>
    </xf>
    <xf numFmtId="0" fontId="16" fillId="11" borderId="14" xfId="0" applyFont="1" applyFill="1" applyBorder="1" applyAlignment="1" applyProtection="1">
      <alignment horizontal="center" vertical="center" wrapText="1"/>
      <protection locked="0"/>
    </xf>
    <xf numFmtId="0" fontId="16" fillId="11" borderId="3" xfId="0" applyFont="1" applyFill="1" applyBorder="1" applyAlignment="1" applyProtection="1">
      <alignment horizontal="justify" vertical="center" wrapText="1"/>
      <protection locked="0"/>
    </xf>
    <xf numFmtId="0" fontId="16" fillId="11" borderId="23" xfId="0" applyFont="1" applyFill="1" applyBorder="1" applyAlignment="1" applyProtection="1">
      <alignment horizontal="justify" vertical="center" wrapText="1"/>
      <protection locked="0"/>
    </xf>
    <xf numFmtId="0" fontId="16" fillId="11" borderId="14" xfId="0" applyFont="1" applyFill="1" applyBorder="1" applyAlignment="1" applyProtection="1">
      <alignment horizontal="justify" vertical="center" wrapText="1"/>
      <protection locked="0"/>
    </xf>
    <xf numFmtId="0" fontId="21" fillId="11" borderId="3" xfId="0" applyFont="1" applyFill="1" applyBorder="1" applyAlignment="1" applyProtection="1">
      <alignment horizontal="center" vertical="center" wrapText="1"/>
      <protection locked="0"/>
    </xf>
    <xf numFmtId="0" fontId="21" fillId="11" borderId="23" xfId="0" applyFont="1" applyFill="1" applyBorder="1" applyAlignment="1" applyProtection="1">
      <alignment horizontal="center" vertical="center" wrapText="1"/>
      <protection locked="0"/>
    </xf>
    <xf numFmtId="0" fontId="21" fillId="11" borderId="14" xfId="0" applyFont="1" applyFill="1" applyBorder="1" applyAlignment="1" applyProtection="1">
      <alignment horizontal="center" vertical="center" wrapText="1"/>
      <protection locked="0"/>
    </xf>
    <xf numFmtId="0" fontId="16" fillId="11" borderId="11" xfId="0" applyFont="1" applyFill="1" applyBorder="1" applyAlignment="1" applyProtection="1">
      <alignment horizontal="center" vertical="center" wrapText="1"/>
      <protection locked="0"/>
    </xf>
    <xf numFmtId="0" fontId="16" fillId="11" borderId="22" xfId="0" applyFont="1" applyFill="1" applyBorder="1" applyAlignment="1" applyProtection="1">
      <alignment horizontal="center" vertical="center" wrapText="1"/>
      <protection locked="0"/>
    </xf>
    <xf numFmtId="0" fontId="16" fillId="11" borderId="13" xfId="0" applyFont="1" applyFill="1" applyBorder="1" applyAlignment="1" applyProtection="1">
      <alignment horizontal="center" vertical="center" wrapText="1"/>
      <protection locked="0"/>
    </xf>
    <xf numFmtId="0" fontId="18" fillId="0" borderId="29" xfId="0" applyFont="1" applyFill="1" applyBorder="1" applyAlignment="1" applyProtection="1">
      <alignment horizontal="center" vertical="center" wrapText="1"/>
      <protection locked="0"/>
    </xf>
    <xf numFmtId="0" fontId="18" fillId="12" borderId="23" xfId="0" applyFont="1" applyFill="1" applyBorder="1" applyAlignment="1" applyProtection="1">
      <alignment horizontal="center" vertical="center" wrapText="1"/>
      <protection locked="0"/>
    </xf>
    <xf numFmtId="0" fontId="18" fillId="12" borderId="14" xfId="0" applyFont="1" applyFill="1" applyBorder="1" applyAlignment="1" applyProtection="1">
      <alignment horizontal="center" vertical="center" wrapText="1"/>
      <protection locked="0"/>
    </xf>
    <xf numFmtId="0" fontId="16" fillId="11" borderId="29" xfId="0" applyFont="1" applyFill="1" applyBorder="1" applyAlignment="1">
      <alignment horizontal="center" vertical="center" wrapText="1"/>
    </xf>
    <xf numFmtId="0" fontId="18" fillId="11" borderId="29" xfId="0" applyFont="1" applyFill="1" applyBorder="1" applyAlignment="1" applyProtection="1">
      <alignment horizontal="center" vertical="center" wrapText="1"/>
      <protection locked="0"/>
    </xf>
    <xf numFmtId="0" fontId="18" fillId="11" borderId="23" xfId="0" applyFont="1" applyFill="1" applyBorder="1" applyAlignment="1" applyProtection="1">
      <alignment horizontal="center" vertical="center" wrapText="1"/>
      <protection locked="0"/>
    </xf>
    <xf numFmtId="0" fontId="18" fillId="11" borderId="14" xfId="0" applyFont="1" applyFill="1" applyBorder="1" applyAlignment="1" applyProtection="1">
      <alignment horizontal="center" vertical="center" wrapText="1"/>
      <protection locked="0"/>
    </xf>
    <xf numFmtId="0" fontId="16" fillId="11" borderId="29" xfId="0" applyFont="1" applyFill="1" applyBorder="1" applyAlignment="1" applyProtection="1">
      <alignment horizontal="center" vertical="center" wrapText="1"/>
      <protection locked="0"/>
    </xf>
    <xf numFmtId="0" fontId="17" fillId="0" borderId="29" xfId="0" applyFont="1" applyFill="1" applyBorder="1" applyAlignment="1" applyProtection="1">
      <alignment horizontal="center" vertical="center" wrapText="1"/>
      <protection locked="0"/>
    </xf>
    <xf numFmtId="0" fontId="17" fillId="12" borderId="23" xfId="0" applyFont="1" applyFill="1" applyBorder="1" applyAlignment="1" applyProtection="1">
      <alignment horizontal="center" vertical="center" wrapText="1"/>
      <protection locked="0"/>
    </xf>
    <xf numFmtId="0" fontId="17" fillId="12" borderId="14" xfId="0" applyFont="1" applyFill="1" applyBorder="1" applyAlignment="1" applyProtection="1">
      <alignment horizontal="center" vertical="center" wrapText="1"/>
      <protection locked="0"/>
    </xf>
    <xf numFmtId="0" fontId="18" fillId="11" borderId="3" xfId="0" applyFont="1" applyFill="1" applyBorder="1" applyAlignment="1" applyProtection="1">
      <alignment horizontal="center" vertical="center" wrapText="1"/>
      <protection locked="0"/>
    </xf>
    <xf numFmtId="0" fontId="18" fillId="11" borderId="28" xfId="0" applyFont="1" applyFill="1" applyBorder="1" applyAlignment="1" applyProtection="1">
      <alignment horizontal="center" vertical="center" wrapText="1"/>
      <protection locked="0"/>
    </xf>
    <xf numFmtId="0" fontId="18" fillId="11" borderId="22" xfId="0" applyFont="1" applyFill="1" applyBorder="1" applyAlignment="1" applyProtection="1">
      <alignment horizontal="center" vertical="center" wrapText="1"/>
      <protection locked="0"/>
    </xf>
    <xf numFmtId="0" fontId="18" fillId="11" borderId="13" xfId="0" applyFont="1" applyFill="1" applyBorder="1" applyAlignment="1" applyProtection="1">
      <alignment horizontal="center" vertical="center" wrapText="1"/>
      <protection locked="0"/>
    </xf>
    <xf numFmtId="0" fontId="18" fillId="0" borderId="3" xfId="0" applyFont="1" applyFill="1" applyBorder="1" applyAlignment="1" applyProtection="1">
      <alignment horizontal="center" vertical="center" wrapText="1"/>
      <protection locked="0"/>
    </xf>
    <xf numFmtId="0" fontId="17" fillId="0" borderId="3" xfId="0" applyFont="1" applyFill="1" applyBorder="1" applyAlignment="1" applyProtection="1">
      <alignment horizontal="center" vertical="center" wrapText="1"/>
      <protection locked="0"/>
    </xf>
    <xf numFmtId="0" fontId="18" fillId="11" borderId="11" xfId="0" applyFont="1" applyFill="1" applyBorder="1" applyAlignment="1" applyProtection="1">
      <alignment horizontal="center" vertical="center" wrapText="1"/>
      <protection locked="0"/>
    </xf>
    <xf numFmtId="0" fontId="18" fillId="10" borderId="23" xfId="0" applyFont="1" applyFill="1" applyBorder="1" applyAlignment="1" applyProtection="1">
      <alignment horizontal="center" vertical="center" wrapText="1"/>
      <protection locked="0"/>
    </xf>
    <xf numFmtId="0" fontId="18" fillId="10" borderId="14" xfId="0" applyFont="1" applyFill="1" applyBorder="1" applyAlignment="1" applyProtection="1">
      <alignment horizontal="center" vertical="center" wrapText="1"/>
      <protection locked="0"/>
    </xf>
    <xf numFmtId="0" fontId="17" fillId="10" borderId="23" xfId="0" applyFont="1" applyFill="1" applyBorder="1" applyAlignment="1" applyProtection="1">
      <alignment horizontal="center" vertical="center" wrapText="1"/>
      <protection locked="0"/>
    </xf>
    <xf numFmtId="0" fontId="17" fillId="10" borderId="14" xfId="0" applyFont="1" applyFill="1" applyBorder="1" applyAlignment="1" applyProtection="1">
      <alignment horizontal="center" vertical="center" wrapText="1"/>
      <protection locked="0"/>
    </xf>
    <xf numFmtId="0" fontId="16" fillId="0" borderId="12"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15" xfId="0" applyFont="1" applyFill="1" applyBorder="1" applyAlignment="1">
      <alignment horizontal="center" vertical="center" wrapText="1"/>
    </xf>
    <xf numFmtId="6" fontId="0" fillId="0" borderId="3" xfId="2" applyNumberFormat="1" applyFont="1" applyFill="1" applyBorder="1" applyAlignment="1">
      <alignment horizontal="center" vertical="center"/>
    </xf>
    <xf numFmtId="6" fontId="0" fillId="0" borderId="23" xfId="2" applyNumberFormat="1" applyFont="1" applyFill="1" applyBorder="1" applyAlignment="1">
      <alignment horizontal="center" vertical="center"/>
    </xf>
    <xf numFmtId="6" fontId="0" fillId="0" borderId="14" xfId="2" applyNumberFormat="1" applyFont="1" applyFill="1" applyBorder="1" applyAlignment="1">
      <alignment horizontal="center" vertical="center"/>
    </xf>
    <xf numFmtId="44" fontId="0" fillId="0" borderId="3" xfId="2" applyFont="1" applyFill="1" applyBorder="1" applyAlignment="1">
      <alignment horizontal="center" vertical="center"/>
    </xf>
    <xf numFmtId="44" fontId="0" fillId="0" borderId="23" xfId="2" applyFont="1" applyFill="1" applyBorder="1" applyAlignment="1">
      <alignment horizontal="center" vertical="center"/>
    </xf>
    <xf numFmtId="44" fontId="0" fillId="0" borderId="14" xfId="2" applyFont="1" applyFill="1" applyBorder="1" applyAlignment="1">
      <alignment horizontal="center" vertical="center"/>
    </xf>
    <xf numFmtId="1" fontId="17" fillId="0" borderId="3" xfId="0" applyNumberFormat="1" applyFont="1" applyFill="1" applyBorder="1" applyAlignment="1">
      <alignment horizontal="center" vertical="center" wrapText="1"/>
    </xf>
    <xf numFmtId="1" fontId="17" fillId="0" borderId="23" xfId="0" applyNumberFormat="1" applyFont="1" applyFill="1" applyBorder="1" applyAlignment="1">
      <alignment horizontal="center" vertical="center" wrapText="1"/>
    </xf>
    <xf numFmtId="1" fontId="17" fillId="0" borderId="14" xfId="0" applyNumberFormat="1" applyFont="1" applyFill="1" applyBorder="1" applyAlignment="1">
      <alignment horizontal="center" vertical="center" wrapText="1"/>
    </xf>
    <xf numFmtId="0" fontId="18" fillId="0" borderId="23" xfId="0" applyFont="1" applyFill="1" applyBorder="1" applyAlignment="1" applyProtection="1">
      <alignment horizontal="center" vertical="center" wrapText="1"/>
      <protection locked="0"/>
    </xf>
    <xf numFmtId="0" fontId="18" fillId="0" borderId="14" xfId="0" applyFont="1" applyFill="1" applyBorder="1" applyAlignment="1" applyProtection="1">
      <alignment horizontal="center" vertical="center" wrapText="1"/>
      <protection locked="0"/>
    </xf>
    <xf numFmtId="0" fontId="16" fillId="0" borderId="3" xfId="0" applyFont="1" applyFill="1" applyBorder="1" applyAlignment="1">
      <alignment horizontal="justify" vertical="center" wrapText="1"/>
    </xf>
    <xf numFmtId="0" fontId="16" fillId="10" borderId="23" xfId="0" applyFont="1" applyFill="1" applyBorder="1" applyAlignment="1">
      <alignment horizontal="justify" vertical="center" wrapText="1"/>
    </xf>
    <xf numFmtId="0" fontId="16" fillId="10" borderId="14" xfId="0" applyFont="1" applyFill="1" applyBorder="1" applyAlignment="1">
      <alignment horizontal="justify" vertical="center" wrapText="1"/>
    </xf>
    <xf numFmtId="44" fontId="16" fillId="0" borderId="3" xfId="2" applyFont="1" applyFill="1" applyBorder="1" applyAlignment="1">
      <alignment horizontal="center" vertical="center"/>
    </xf>
    <xf numFmtId="44" fontId="16" fillId="0" borderId="23" xfId="2" applyFont="1" applyFill="1" applyBorder="1" applyAlignment="1">
      <alignment horizontal="center" vertical="center"/>
    </xf>
    <xf numFmtId="44" fontId="16" fillId="0" borderId="14" xfId="2" applyFont="1" applyFill="1" applyBorder="1" applyAlignment="1">
      <alignment horizontal="center" vertical="center"/>
    </xf>
    <xf numFmtId="0" fontId="18" fillId="0" borderId="3" xfId="0" applyFont="1" applyFill="1" applyBorder="1" applyAlignment="1" applyProtection="1">
      <alignment horizontal="justify" vertical="center" wrapText="1"/>
      <protection locked="0"/>
    </xf>
    <xf numFmtId="0" fontId="18" fillId="0" borderId="23" xfId="0" applyFont="1" applyFill="1" applyBorder="1" applyAlignment="1" applyProtection="1">
      <alignment horizontal="justify" vertical="center" wrapText="1"/>
      <protection locked="0"/>
    </xf>
    <xf numFmtId="0" fontId="18" fillId="0" borderId="14" xfId="0" applyFont="1" applyFill="1" applyBorder="1" applyAlignment="1" applyProtection="1">
      <alignment horizontal="justify" vertical="center" wrapText="1"/>
      <protection locked="0"/>
    </xf>
    <xf numFmtId="0" fontId="16" fillId="0" borderId="26" xfId="0" applyFont="1" applyFill="1" applyBorder="1" applyAlignment="1">
      <alignment horizontal="center" vertical="center" wrapText="1"/>
    </xf>
    <xf numFmtId="0" fontId="16" fillId="0" borderId="26" xfId="0" applyFont="1" applyFill="1" applyBorder="1" applyAlignment="1">
      <alignment horizontal="center" vertical="center"/>
    </xf>
    <xf numFmtId="0" fontId="16" fillId="0" borderId="26" xfId="0" applyFont="1" applyFill="1" applyBorder="1" applyAlignment="1" applyProtection="1">
      <alignment horizontal="center" vertical="center" wrapText="1"/>
      <protection locked="0"/>
    </xf>
    <xf numFmtId="1" fontId="17" fillId="0" borderId="26" xfId="0" applyNumberFormat="1" applyFont="1" applyFill="1" applyBorder="1" applyAlignment="1">
      <alignment horizontal="center" vertical="center" wrapText="1"/>
    </xf>
    <xf numFmtId="0" fontId="16" fillId="0" borderId="26" xfId="0" applyFont="1" applyFill="1" applyBorder="1" applyAlignment="1" applyProtection="1">
      <alignment horizontal="justify" vertical="center" wrapText="1"/>
      <protection locked="0"/>
    </xf>
    <xf numFmtId="0" fontId="16" fillId="0" borderId="25" xfId="0" applyFont="1" applyFill="1" applyBorder="1" applyAlignment="1" applyProtection="1">
      <alignment horizontal="center" vertical="center" wrapText="1"/>
      <protection locked="0"/>
    </xf>
    <xf numFmtId="44" fontId="16" fillId="0" borderId="26" xfId="2" applyFont="1" applyFill="1" applyBorder="1" applyAlignment="1">
      <alignment horizontal="center" vertical="center"/>
    </xf>
    <xf numFmtId="0" fontId="16" fillId="0" borderId="29" xfId="0" applyFont="1" applyFill="1" applyBorder="1" applyAlignment="1" applyProtection="1">
      <alignment horizontal="center" vertical="center" wrapText="1"/>
      <protection locked="0"/>
    </xf>
    <xf numFmtId="0" fontId="16" fillId="0" borderId="29" xfId="0" applyFont="1" applyFill="1" applyBorder="1" applyAlignment="1">
      <alignment horizontal="center" vertical="center" wrapText="1"/>
    </xf>
    <xf numFmtId="167" fontId="16" fillId="0" borderId="29" xfId="2" applyNumberFormat="1" applyFont="1" applyFill="1" applyBorder="1" applyAlignment="1">
      <alignment horizontal="center" vertical="center"/>
    </xf>
    <xf numFmtId="167" fontId="16" fillId="0" borderId="26" xfId="2" applyNumberFormat="1" applyFont="1" applyFill="1" applyBorder="1" applyAlignment="1">
      <alignment horizontal="center" vertical="center"/>
    </xf>
    <xf numFmtId="44" fontId="22" fillId="0" borderId="29" xfId="2" applyFont="1" applyFill="1" applyBorder="1" applyAlignment="1">
      <alignment horizontal="center" vertical="center"/>
    </xf>
    <xf numFmtId="44" fontId="22" fillId="0" borderId="26" xfId="2" applyFont="1" applyFill="1" applyBorder="1" applyAlignment="1">
      <alignment horizontal="center" vertical="center"/>
    </xf>
    <xf numFmtId="1" fontId="17" fillId="0" borderId="29" xfId="0" applyNumberFormat="1" applyFont="1" applyFill="1" applyBorder="1" applyAlignment="1">
      <alignment horizontal="center" vertical="center" wrapText="1"/>
    </xf>
    <xf numFmtId="0" fontId="16" fillId="0" borderId="29" xfId="0" applyFont="1" applyFill="1" applyBorder="1" applyAlignment="1" applyProtection="1">
      <alignment horizontal="justify" vertical="center" wrapText="1"/>
      <protection locked="0"/>
    </xf>
    <xf numFmtId="0" fontId="16" fillId="0" borderId="29" xfId="0" applyFont="1" applyFill="1" applyBorder="1" applyAlignment="1">
      <alignment horizontal="center" vertical="center"/>
    </xf>
    <xf numFmtId="0" fontId="16" fillId="0" borderId="28" xfId="0" applyFont="1" applyFill="1" applyBorder="1" applyAlignment="1" applyProtection="1">
      <alignment horizontal="center" vertical="center" wrapText="1"/>
      <protection locked="0"/>
    </xf>
    <xf numFmtId="44" fontId="22" fillId="0" borderId="3" xfId="2" applyFont="1" applyFill="1" applyBorder="1" applyAlignment="1">
      <alignment horizontal="center" vertical="center"/>
    </xf>
    <xf numFmtId="44" fontId="22" fillId="0" borderId="23" xfId="2" applyFont="1" applyFill="1" applyBorder="1" applyAlignment="1">
      <alignment horizontal="center" vertical="center"/>
    </xf>
    <xf numFmtId="44" fontId="22" fillId="0" borderId="14" xfId="2" applyFont="1" applyFill="1" applyBorder="1" applyAlignment="1">
      <alignment horizontal="center" vertical="center"/>
    </xf>
    <xf numFmtId="167" fontId="16" fillId="0" borderId="3" xfId="2" applyNumberFormat="1" applyFont="1" applyFill="1" applyBorder="1" applyAlignment="1">
      <alignment horizontal="center" vertical="center"/>
    </xf>
    <xf numFmtId="0" fontId="19" fillId="0" borderId="12"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15" xfId="0" applyFont="1" applyFill="1" applyBorder="1" applyAlignment="1">
      <alignment horizontal="center" vertical="center" wrapText="1"/>
    </xf>
    <xf numFmtId="166" fontId="18" fillId="0" borderId="3" xfId="1" applyNumberFormat="1" applyFont="1" applyFill="1" applyBorder="1" applyAlignment="1" applyProtection="1">
      <alignment horizontal="center" vertical="center" wrapText="1"/>
    </xf>
    <xf numFmtId="166" fontId="18" fillId="0" borderId="23" xfId="1" applyNumberFormat="1" applyFont="1" applyFill="1" applyBorder="1" applyAlignment="1" applyProtection="1">
      <alignment horizontal="center" vertical="center" wrapText="1"/>
    </xf>
    <xf numFmtId="166" fontId="18" fillId="0" borderId="14" xfId="1" applyNumberFormat="1" applyFont="1" applyFill="1" applyBorder="1" applyAlignment="1" applyProtection="1">
      <alignment horizontal="center" vertical="center" wrapText="1"/>
    </xf>
    <xf numFmtId="0" fontId="19" fillId="0" borderId="29" xfId="0" applyFont="1" applyFill="1" applyBorder="1" applyAlignment="1">
      <alignment horizontal="justify" vertical="center" wrapText="1"/>
    </xf>
    <xf numFmtId="9" fontId="17" fillId="0" borderId="29" xfId="0" applyNumberFormat="1" applyFont="1" applyFill="1" applyBorder="1" applyAlignment="1">
      <alignment horizontal="center" vertical="center" wrapText="1"/>
    </xf>
    <xf numFmtId="0" fontId="19" fillId="0" borderId="29" xfId="0" applyFont="1" applyFill="1" applyBorder="1" applyAlignment="1">
      <alignment horizontal="center" vertical="center" wrapText="1"/>
    </xf>
    <xf numFmtId="165" fontId="19" fillId="0" borderId="29" xfId="0" applyNumberFormat="1" applyFont="1" applyFill="1" applyBorder="1" applyAlignment="1">
      <alignment horizontal="center" vertical="center" wrapText="1"/>
    </xf>
    <xf numFmtId="0" fontId="20" fillId="0" borderId="29" xfId="0" applyFont="1" applyFill="1" applyBorder="1" applyAlignment="1">
      <alignment horizontal="center" vertical="center" wrapText="1"/>
    </xf>
    <xf numFmtId="0" fontId="19" fillId="0" borderId="28" xfId="0" applyFont="1" applyFill="1" applyBorder="1" applyAlignment="1">
      <alignment horizontal="center" vertical="center" wrapText="1"/>
    </xf>
    <xf numFmtId="164" fontId="19" fillId="0" borderId="3" xfId="0" applyNumberFormat="1" applyFont="1" applyFill="1" applyBorder="1" applyAlignment="1">
      <alignment horizontal="center" vertical="center" wrapText="1"/>
    </xf>
    <xf numFmtId="164" fontId="19" fillId="0" borderId="23" xfId="0" applyNumberFormat="1" applyFont="1" applyFill="1" applyBorder="1" applyAlignment="1">
      <alignment horizontal="center" vertical="center" wrapText="1"/>
    </xf>
    <xf numFmtId="164" fontId="19" fillId="0" borderId="14" xfId="0" applyNumberFormat="1" applyFont="1" applyFill="1" applyBorder="1" applyAlignment="1">
      <alignment horizontal="center" vertical="center" wrapText="1"/>
    </xf>
    <xf numFmtId="0" fontId="19" fillId="0" borderId="26" xfId="0" applyFont="1" applyFill="1" applyBorder="1" applyAlignment="1">
      <alignment horizontal="center" vertical="center" wrapText="1"/>
    </xf>
    <xf numFmtId="0" fontId="19" fillId="0" borderId="27" xfId="0" applyFont="1" applyFill="1" applyBorder="1" applyAlignment="1">
      <alignment horizontal="center" vertical="center" wrapText="1"/>
    </xf>
    <xf numFmtId="166" fontId="18" fillId="0" borderId="26" xfId="1" applyNumberFormat="1" applyFont="1" applyFill="1" applyBorder="1" applyAlignment="1" applyProtection="1">
      <alignment horizontal="center" vertical="center" wrapText="1"/>
    </xf>
    <xf numFmtId="0" fontId="18" fillId="0" borderId="26" xfId="0" applyFont="1" applyFill="1" applyBorder="1" applyAlignment="1" applyProtection="1">
      <alignment horizontal="justify" vertical="center" wrapText="1"/>
      <protection locked="0"/>
    </xf>
    <xf numFmtId="164" fontId="18" fillId="0" borderId="3" xfId="0" applyNumberFormat="1" applyFont="1" applyFill="1" applyBorder="1" applyAlignment="1" applyProtection="1">
      <alignment horizontal="center" vertical="center" wrapText="1"/>
      <protection locked="0"/>
    </xf>
    <xf numFmtId="164" fontId="18" fillId="0" borderId="23" xfId="0" applyNumberFormat="1" applyFont="1" applyFill="1" applyBorder="1" applyAlignment="1" applyProtection="1">
      <alignment horizontal="center" vertical="center" wrapText="1"/>
      <protection locked="0"/>
    </xf>
    <xf numFmtId="164" fontId="18" fillId="0" borderId="14" xfId="0" applyNumberFormat="1" applyFont="1" applyFill="1" applyBorder="1" applyAlignment="1" applyProtection="1">
      <alignment horizontal="center" vertical="center" wrapText="1"/>
      <protection locked="0"/>
    </xf>
    <xf numFmtId="0" fontId="16" fillId="10" borderId="23" xfId="0" applyFont="1" applyFill="1" applyBorder="1" applyAlignment="1" applyProtection="1">
      <alignment horizontal="center" vertical="center" wrapText="1"/>
      <protection locked="0"/>
    </xf>
    <xf numFmtId="0" fontId="16" fillId="10" borderId="14" xfId="0" applyFont="1" applyFill="1" applyBorder="1" applyAlignment="1" applyProtection="1">
      <alignment horizontal="center" vertical="center" wrapText="1"/>
      <protection locked="0"/>
    </xf>
    <xf numFmtId="1" fontId="17" fillId="10" borderId="23" xfId="0" applyNumberFormat="1" applyFont="1" applyFill="1" applyBorder="1" applyAlignment="1">
      <alignment horizontal="center" vertical="center" wrapText="1"/>
    </xf>
    <xf numFmtId="1" fontId="17" fillId="10" borderId="14" xfId="0" applyNumberFormat="1" applyFont="1" applyFill="1" applyBorder="1" applyAlignment="1">
      <alignment horizontal="center" vertical="center" wrapText="1"/>
    </xf>
    <xf numFmtId="0" fontId="18" fillId="10" borderId="23" xfId="0" applyFont="1" applyFill="1" applyBorder="1" applyAlignment="1" applyProtection="1">
      <alignment horizontal="justify" vertical="center" wrapText="1"/>
      <protection locked="0"/>
    </xf>
    <xf numFmtId="0" fontId="18" fillId="10" borderId="14" xfId="0" applyFont="1" applyFill="1" applyBorder="1" applyAlignment="1" applyProtection="1">
      <alignment horizontal="justify" vertical="center" wrapText="1"/>
      <protection locked="0"/>
    </xf>
    <xf numFmtId="0" fontId="2" fillId="3" borderId="2" xfId="0" applyFont="1" applyFill="1" applyBorder="1" applyAlignment="1" applyProtection="1">
      <alignment horizontal="center" vertical="center" wrapText="1"/>
    </xf>
    <xf numFmtId="0" fontId="2" fillId="9" borderId="1" xfId="0" applyFont="1" applyFill="1" applyBorder="1" applyAlignment="1" applyProtection="1">
      <alignment horizontal="center" vertical="center" wrapText="1"/>
    </xf>
    <xf numFmtId="0" fontId="2" fillId="9" borderId="10" xfId="0" applyFont="1" applyFill="1" applyBorder="1" applyAlignment="1" applyProtection="1">
      <alignment horizontal="center" vertical="center" wrapText="1"/>
    </xf>
    <xf numFmtId="0" fontId="2" fillId="9" borderId="2" xfId="0" applyFont="1" applyFill="1" applyBorder="1" applyAlignment="1" applyProtection="1">
      <alignment horizontal="center" vertical="center" wrapText="1"/>
    </xf>
    <xf numFmtId="0" fontId="2" fillId="8" borderId="2" xfId="0" applyFont="1" applyFill="1" applyBorder="1" applyAlignment="1" applyProtection="1">
      <alignment horizontal="center" vertical="center" wrapText="1"/>
    </xf>
    <xf numFmtId="0" fontId="9" fillId="4" borderId="2" xfId="0"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wrapText="1"/>
    </xf>
    <xf numFmtId="0" fontId="10" fillId="5" borderId="6" xfId="0" applyFont="1" applyFill="1" applyBorder="1" applyAlignment="1" applyProtection="1">
      <alignment horizontal="center" vertical="center" wrapText="1"/>
    </xf>
    <xf numFmtId="0" fontId="11" fillId="6" borderId="0" xfId="0" applyFont="1" applyFill="1" applyBorder="1" applyAlignment="1" applyProtection="1">
      <alignment horizontal="center" vertical="center"/>
    </xf>
    <xf numFmtId="0" fontId="11" fillId="6" borderId="6" xfId="0" applyFont="1" applyFill="1" applyBorder="1" applyAlignment="1" applyProtection="1">
      <alignment horizontal="center" vertical="center"/>
    </xf>
    <xf numFmtId="0" fontId="12" fillId="3" borderId="4" xfId="0" applyFont="1" applyFill="1" applyBorder="1" applyAlignment="1" applyProtection="1">
      <alignment horizontal="center" vertical="center" wrapText="1"/>
    </xf>
    <xf numFmtId="0" fontId="12" fillId="3" borderId="5" xfId="0" applyFont="1" applyFill="1" applyBorder="1" applyAlignment="1" applyProtection="1">
      <alignment horizontal="center" vertical="center" wrapText="1"/>
    </xf>
    <xf numFmtId="0" fontId="13" fillId="3" borderId="0" xfId="0" applyFont="1" applyFill="1" applyBorder="1" applyAlignment="1" applyProtection="1">
      <alignment horizontal="center" vertical="center" wrapText="1"/>
    </xf>
    <xf numFmtId="0" fontId="14" fillId="4" borderId="7" xfId="0" applyFont="1" applyFill="1" applyBorder="1" applyAlignment="1" applyProtection="1">
      <alignment horizontal="center" vertical="center" wrapText="1"/>
    </xf>
    <xf numFmtId="0" fontId="14" fillId="4" borderId="2" xfId="0" applyFont="1" applyFill="1" applyBorder="1" applyAlignment="1" applyProtection="1">
      <alignment horizontal="center" vertical="center" wrapText="1"/>
    </xf>
    <xf numFmtId="0" fontId="15" fillId="7" borderId="8" xfId="0" applyFont="1" applyFill="1" applyBorder="1" applyAlignment="1" applyProtection="1">
      <alignment horizontal="center" vertical="center" wrapText="1"/>
    </xf>
    <xf numFmtId="0" fontId="15" fillId="7" borderId="9" xfId="0" applyFont="1" applyFill="1" applyBorder="1" applyAlignment="1" applyProtection="1">
      <alignment horizontal="center" vertical="center" wrapText="1"/>
    </xf>
    <xf numFmtId="0" fontId="19" fillId="17" borderId="3" xfId="0" applyFont="1" applyFill="1" applyBorder="1" applyAlignment="1">
      <alignment horizontal="center" vertical="center" wrapText="1"/>
    </xf>
    <xf numFmtId="0" fontId="19" fillId="17" borderId="14" xfId="0" applyFont="1" applyFill="1" applyBorder="1" applyAlignment="1">
      <alignment horizontal="center" vertical="center" wrapText="1"/>
    </xf>
    <xf numFmtId="0" fontId="5" fillId="2" borderId="0" xfId="4" applyFont="1" applyFill="1" applyAlignment="1">
      <alignment horizontal="center" vertical="center"/>
    </xf>
    <xf numFmtId="0" fontId="6" fillId="18" borderId="41" xfId="4" applyFont="1" applyFill="1" applyBorder="1" applyAlignment="1">
      <alignment horizontal="center"/>
    </xf>
    <xf numFmtId="0" fontId="6" fillId="18" borderId="42" xfId="4" applyFont="1" applyFill="1" applyBorder="1" applyAlignment="1">
      <alignment horizontal="center"/>
    </xf>
    <xf numFmtId="0" fontId="6" fillId="18" borderId="43" xfId="4" applyFont="1" applyFill="1" applyBorder="1" applyAlignment="1">
      <alignment horizontal="center"/>
    </xf>
    <xf numFmtId="0" fontId="7" fillId="0" borderId="11" xfId="4" applyFont="1" applyBorder="1" applyAlignment="1">
      <alignment horizontal="center" vertical="center" wrapText="1"/>
    </xf>
    <xf numFmtId="14" fontId="29" fillId="0" borderId="3" xfId="4" applyNumberFormat="1" applyFont="1" applyFill="1" applyBorder="1" applyAlignment="1" applyProtection="1">
      <alignment horizontal="center" vertical="center" wrapText="1"/>
    </xf>
    <xf numFmtId="0" fontId="29" fillId="0" borderId="3" xfId="4" applyFont="1" applyFill="1" applyBorder="1" applyAlignment="1" applyProtection="1">
      <alignment horizontal="center" vertical="center" wrapText="1"/>
    </xf>
    <xf numFmtId="0" fontId="7" fillId="0" borderId="3" xfId="0" applyFont="1" applyBorder="1" applyAlignment="1">
      <alignment horizontal="center" vertical="center"/>
    </xf>
    <xf numFmtId="0" fontId="7" fillId="0" borderId="3" xfId="4" applyFont="1" applyBorder="1" applyAlignment="1" applyProtection="1">
      <alignment horizontal="justify" vertical="center" wrapText="1"/>
    </xf>
    <xf numFmtId="0" fontId="7" fillId="0" borderId="3" xfId="0" applyFont="1" applyBorder="1" applyAlignment="1" applyProtection="1">
      <alignment horizontal="center" vertical="center" wrapText="1"/>
    </xf>
    <xf numFmtId="14" fontId="7" fillId="0" borderId="3" xfId="4" applyNumberFormat="1" applyFont="1" applyBorder="1" applyAlignment="1" applyProtection="1">
      <alignment horizontal="center" vertical="center" wrapText="1"/>
    </xf>
    <xf numFmtId="0" fontId="7" fillId="0" borderId="12" xfId="4" applyFont="1" applyBorder="1" applyAlignment="1" applyProtection="1">
      <alignment horizontal="justify" vertical="center" wrapText="1"/>
    </xf>
    <xf numFmtId="0" fontId="7" fillId="0" borderId="22" xfId="4" applyFont="1" applyBorder="1" applyAlignment="1">
      <alignment horizontal="center" vertical="center" wrapText="1"/>
    </xf>
    <xf numFmtId="14" fontId="29" fillId="0" borderId="23" xfId="4" applyNumberFormat="1" applyFont="1" applyFill="1" applyBorder="1" applyAlignment="1" applyProtection="1">
      <alignment horizontal="center" vertical="center" wrapText="1"/>
    </xf>
    <xf numFmtId="0" fontId="29" fillId="0" borderId="23" xfId="4" applyFont="1" applyFill="1" applyBorder="1" applyAlignment="1" applyProtection="1">
      <alignment horizontal="center" vertical="center" wrapText="1"/>
    </xf>
    <xf numFmtId="0" fontId="7" fillId="0" borderId="23" xfId="0" applyFont="1" applyBorder="1" applyAlignment="1">
      <alignment horizontal="center" vertical="center"/>
    </xf>
    <xf numFmtId="0" fontId="7" fillId="0" borderId="23" xfId="4" applyFont="1" applyBorder="1" applyAlignment="1" applyProtection="1">
      <alignment horizontal="justify" vertical="center" wrapText="1"/>
    </xf>
    <xf numFmtId="0" fontId="7" fillId="0" borderId="23" xfId="0" applyFont="1" applyBorder="1" applyAlignment="1" applyProtection="1">
      <alignment horizontal="center" vertical="center" wrapText="1"/>
    </xf>
    <xf numFmtId="14" fontId="7" fillId="0" borderId="23" xfId="4" applyNumberFormat="1" applyFont="1" applyBorder="1" applyAlignment="1" applyProtection="1">
      <alignment horizontal="center" vertical="center" wrapText="1"/>
    </xf>
    <xf numFmtId="0" fontId="7" fillId="0" borderId="24" xfId="4" applyFont="1" applyBorder="1" applyAlignment="1" applyProtection="1">
      <alignment horizontal="justify" vertical="center" wrapText="1"/>
    </xf>
    <xf numFmtId="0" fontId="7" fillId="0" borderId="22" xfId="4" applyFont="1" applyFill="1" applyBorder="1" applyAlignment="1">
      <alignment horizontal="center" vertical="center" wrapText="1"/>
    </xf>
    <xf numFmtId="9" fontId="29" fillId="0" borderId="23" xfId="4" applyNumberFormat="1" applyFont="1" applyFill="1" applyBorder="1" applyAlignment="1" applyProtection="1">
      <alignment horizontal="center" vertical="center" wrapText="1"/>
    </xf>
    <xf numFmtId="1" fontId="29" fillId="0" borderId="23" xfId="4" applyNumberFormat="1" applyFont="1" applyFill="1" applyBorder="1" applyAlignment="1" applyProtection="1">
      <alignment horizontal="center" vertical="center" wrapText="1"/>
    </xf>
    <xf numFmtId="43" fontId="29" fillId="0" borderId="23" xfId="1" applyFont="1" applyFill="1" applyBorder="1" applyAlignment="1" applyProtection="1">
      <alignment horizontal="center" vertical="center" wrapText="1"/>
    </xf>
    <xf numFmtId="0" fontId="7" fillId="0" borderId="13" xfId="4" applyFont="1" applyBorder="1" applyAlignment="1">
      <alignment horizontal="center" vertical="center" wrapText="1"/>
    </xf>
    <xf numFmtId="14" fontId="29" fillId="0" borderId="14" xfId="4" applyNumberFormat="1" applyFont="1" applyFill="1" applyBorder="1" applyAlignment="1" applyProtection="1">
      <alignment horizontal="center" vertical="center" wrapText="1"/>
    </xf>
    <xf numFmtId="0" fontId="29" fillId="0" borderId="14" xfId="4" applyFont="1" applyFill="1" applyBorder="1" applyAlignment="1" applyProtection="1">
      <alignment horizontal="center" vertical="center" wrapText="1"/>
    </xf>
    <xf numFmtId="0" fontId="7" fillId="0" borderId="14" xfId="0" applyFont="1" applyBorder="1" applyAlignment="1">
      <alignment horizontal="center" vertical="center"/>
    </xf>
    <xf numFmtId="0" fontId="7" fillId="0" borderId="14" xfId="4" applyFont="1" applyBorder="1" applyAlignment="1" applyProtection="1">
      <alignment horizontal="justify" vertical="center" wrapText="1"/>
    </xf>
    <xf numFmtId="0" fontId="7" fillId="0" borderId="14" xfId="0" applyFont="1" applyBorder="1" applyAlignment="1" applyProtection="1">
      <alignment horizontal="center" vertical="center" wrapText="1"/>
    </xf>
    <xf numFmtId="14" fontId="7" fillId="0" borderId="14" xfId="4" applyNumberFormat="1" applyFont="1" applyBorder="1" applyAlignment="1" applyProtection="1">
      <alignment horizontal="center" vertical="center" wrapText="1"/>
    </xf>
    <xf numFmtId="0" fontId="7" fillId="0" borderId="15" xfId="4" applyFont="1" applyBorder="1" applyAlignment="1" applyProtection="1">
      <alignment horizontal="justify" vertical="center" wrapText="1"/>
    </xf>
    <xf numFmtId="9" fontId="29" fillId="0" borderId="14" xfId="4" applyNumberFormat="1" applyFont="1" applyFill="1" applyBorder="1" applyAlignment="1" applyProtection="1">
      <alignment horizontal="center" vertical="center" wrapText="1"/>
    </xf>
  </cellXfs>
  <cellStyles count="6">
    <cellStyle name="Millares" xfId="1" builtinId="3"/>
    <cellStyle name="Moneda" xfId="2" builtinId="4"/>
    <cellStyle name="Normal" xfId="0" builtinId="0"/>
    <cellStyle name="Normal 3" xfId="4"/>
    <cellStyle name="Porcentaje" xfId="3" builtinId="5"/>
    <cellStyle name="Porcentaje 2" xfId="5"/>
  </cellStyles>
  <dxfs count="402">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rgb="FFFFFFFF"/>
        </patternFill>
      </fill>
    </dxf>
    <dxf>
      <fill>
        <patternFill patternType="none">
          <bgColor rgb="FFFFFFFF"/>
        </patternFill>
      </fill>
    </dxf>
    <dxf>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ill>
        <patternFill patternType="none">
          <bgColor rgb="FFFFFFFF"/>
        </patternFill>
      </fill>
    </dxf>
    <dxf>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ill>
        <patternFill patternType="none">
          <bgColor rgb="FFFFFFFF"/>
        </patternFill>
      </fill>
    </dxf>
    <dxf>
      <fill>
        <patternFill patternType="none">
          <bgColor rgb="FFFFFFFF"/>
        </patternFill>
      </fill>
    </dxf>
    <dxf>
      <fill>
        <patternFill patternType="none">
          <bgColor rgb="FFFFFFFF"/>
        </patternFill>
      </fill>
    </dxf>
    <dxf>
      <fill>
        <patternFill patternType="none">
          <bgColor rgb="FFFFFFFF"/>
        </patternFill>
      </fill>
    </dxf>
    <dxf>
      <fill>
        <patternFill patternType="none">
          <bgColor rgb="FFFFFFFF"/>
        </patternFill>
      </fill>
    </dxf>
    <dxf>
      <fill>
        <patternFill patternType="none">
          <bgColor rgb="FFFFFFFF"/>
        </patternFill>
      </fill>
    </dxf>
    <dxf>
      <fill>
        <patternFill patternType="none">
          <bgColor rgb="FFFFFFFF"/>
        </patternFill>
      </fill>
    </dxf>
    <dxf>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ill>
        <patternFill patternType="none">
          <bgColor auto="1"/>
        </patternFill>
      </fill>
    </dxf>
    <dxf>
      <font>
        <color rgb="FF9C0006"/>
      </font>
      <fill>
        <patternFill>
          <bgColor rgb="FFFFC7CE"/>
        </patternFill>
      </fill>
    </dxf>
    <dxf>
      <font>
        <color theme="0"/>
      </font>
      <fill>
        <patternFill patternType="none">
          <bgColor auto="1"/>
        </patternFill>
      </fill>
    </dxf>
    <dxf>
      <font>
        <color auto="1"/>
      </font>
      <fill>
        <patternFill patternType="none">
          <bgColor auto="1"/>
        </patternFill>
      </fill>
    </dxf>
    <dxf>
      <fill>
        <patternFill patternType="none">
          <bgColor auto="1"/>
        </patternFill>
      </fill>
    </dxf>
    <dxf>
      <font>
        <color rgb="FF9C0006"/>
      </font>
      <fill>
        <patternFill>
          <bgColor rgb="FFFFC7CE"/>
        </patternFill>
      </fill>
    </dxf>
    <dxf>
      <font>
        <color theme="0"/>
      </font>
      <fill>
        <patternFill patternType="none">
          <bgColor auto="1"/>
        </patternFill>
      </fill>
    </dxf>
    <dxf>
      <font>
        <color auto="1"/>
      </font>
      <fill>
        <patternFill patternType="none">
          <bgColor auto="1"/>
        </patternFill>
      </fill>
    </dxf>
    <dxf>
      <font>
        <color rgb="FF9C0006"/>
      </font>
      <fill>
        <patternFill>
          <bgColor rgb="FFFFC7CE"/>
        </patternFill>
      </fill>
    </dxf>
    <dxf>
      <font>
        <color theme="0"/>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color rgb="FF9C0006"/>
      </font>
      <fill>
        <patternFill>
          <bgColor rgb="FFFFC7CE"/>
        </patternFill>
      </fill>
    </dxf>
    <dxf>
      <font>
        <color theme="0"/>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color rgb="FF9C0006"/>
      </font>
      <fill>
        <patternFill>
          <bgColor rgb="FFFFC7CE"/>
        </patternFill>
      </fill>
    </dxf>
    <dxf>
      <font>
        <color theme="0"/>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color rgb="FF9C0006"/>
      </font>
      <fill>
        <patternFill>
          <bgColor rgb="FFFFC7CE"/>
        </patternFill>
      </fill>
    </dxf>
    <dxf>
      <font>
        <color theme="0"/>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color rgb="FF9C0006"/>
      </font>
      <fill>
        <patternFill>
          <bgColor rgb="FFFFC7CE"/>
        </patternFill>
      </fill>
    </dxf>
    <dxf>
      <font>
        <color theme="0"/>
      </font>
      <fill>
        <patternFill patternType="none">
          <bgColor auto="1"/>
        </patternFill>
      </fill>
    </dxf>
    <dxf>
      <font>
        <color auto="1"/>
      </font>
      <fill>
        <patternFill patternType="none">
          <bgColor auto="1"/>
        </patternFill>
      </fill>
    </dxf>
    <dxf>
      <fill>
        <patternFill patternType="none">
          <bgColor auto="1"/>
        </patternFill>
      </fill>
    </dxf>
    <dxf>
      <font>
        <color rgb="FF9C0006"/>
      </font>
      <fill>
        <patternFill>
          <bgColor rgb="FFFFC7CE"/>
        </patternFill>
      </fill>
    </dxf>
    <dxf>
      <font>
        <color theme="0"/>
      </font>
      <fill>
        <patternFill patternType="none">
          <bgColor auto="1"/>
        </patternFill>
      </fill>
    </dxf>
    <dxf>
      <font>
        <color auto="1"/>
      </font>
      <fill>
        <patternFill patternType="none">
          <bgColor auto="1"/>
        </patternFill>
      </fill>
    </dxf>
    <dxf>
      <fill>
        <patternFill patternType="none">
          <bgColor auto="1"/>
        </patternFill>
      </fill>
    </dxf>
    <dxf>
      <font>
        <color rgb="FF9C0006"/>
      </font>
      <fill>
        <patternFill>
          <bgColor rgb="FFFFC7CE"/>
        </patternFill>
      </fill>
    </dxf>
    <dxf>
      <font>
        <color theme="0"/>
      </font>
      <fill>
        <patternFill patternType="none">
          <bgColor auto="1"/>
        </patternFill>
      </fill>
    </dxf>
    <dxf>
      <font>
        <color auto="1"/>
      </font>
      <fill>
        <patternFill patternType="none">
          <bgColor auto="1"/>
        </patternFill>
      </fill>
    </dxf>
    <dxf>
      <fill>
        <patternFill patternType="none">
          <bgColor auto="1"/>
        </patternFill>
      </fill>
    </dxf>
    <dxf>
      <font>
        <color rgb="FF9C0006"/>
      </font>
      <fill>
        <patternFill>
          <bgColor rgb="FFFFC7CE"/>
        </patternFill>
      </fill>
    </dxf>
    <dxf>
      <font>
        <color theme="0"/>
      </font>
      <fill>
        <patternFill patternType="none">
          <bgColor auto="1"/>
        </patternFill>
      </fill>
    </dxf>
    <dxf>
      <font>
        <color auto="1"/>
      </font>
      <fill>
        <patternFill patternType="none">
          <bgColor auto="1"/>
        </patternFill>
      </fill>
    </dxf>
  </dxfs>
  <tableStyles count="0" defaultTableStyle="TableStyleMedium2" defaultPivotStyle="PivotStyleLight16"/>
  <colors>
    <mruColors>
      <color rgb="FF004C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calcChain" Target="calcChain.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RIOSS.INPEC/Documents/Plan%20de%20Acci&#243;n/2017/nacional/Modificaciones/3er%20Tri/solicitud_modificaci&#243;n%20Escuel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SANABRIAC/Documents/2016/PLAN%20DE%20ACCION/MATRIZ%20PLAN%20DE%20ACCION/PLAN%20DE%20ACCION%202016%2001042016%20tratamient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Users\LRIOSS.INPEC\Documents\Plan%20de%20Acci&#243;n\2018\Nacional\Planes\Plan%20de%20acci&#243;n%20DICUV%20%20producto%20Corregid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Users\User%20Hg\Documents\Evaluaciones%20Plan\OFISI%20-%20SEGUIMIENTO%20P.A%20II%20TRIMESTRE.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INPEC\2017\Planes%20finales\DIGEC%20REVISADO-2017.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INPEC\2017\Planes%20finales\GATEC%20REVISADO-2017.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Users\Prado%2021\Downloads\OFAJU-2017%20(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INPEC\2017\OFPLA-2017.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Users\LRIOSS.INPEC\Documents\Plan%20de%20Acci&#243;n\2018\DICUV%20Actu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Hoja1"/>
    </sheetNames>
    <sheetDataSet>
      <sheetData sheetId="0">
        <row r="2">
          <cell r="BD2" t="str">
            <v xml:space="preserve">GRUPO DE ASUNTOS PENITENCIARIOS </v>
          </cell>
        </row>
        <row r="3">
          <cell r="BD3" t="str">
            <v xml:space="preserve">GRUPO DE ATENCIÓN AL CIUDADANO </v>
          </cell>
        </row>
        <row r="4">
          <cell r="BD4" t="str">
            <v>GRUPO DE APOYO ESPIRITUAL</v>
          </cell>
        </row>
        <row r="5">
          <cell r="BD5" t="str">
            <v xml:space="preserve">GRUPO DE DERECHOS HUMANOS </v>
          </cell>
        </row>
        <row r="6">
          <cell r="BD6" t="str">
            <v xml:space="preserve">GRUPO DE RELACIONES INTERNACIONALES </v>
          </cell>
        </row>
        <row r="7">
          <cell r="BD7" t="str">
            <v>GRUPO DE RELACIONES PÚBLICAS Y PROTOCOLO</v>
          </cell>
        </row>
        <row r="8">
          <cell r="BD8" t="str">
            <v xml:space="preserve">OFICINA ASESORA DE PLANEACIÓN </v>
          </cell>
        </row>
        <row r="9">
          <cell r="BD9" t="str">
            <v xml:space="preserve">OFICINA ASESORA JURÍDICA </v>
          </cell>
        </row>
        <row r="10">
          <cell r="BD10" t="str">
            <v xml:space="preserve">OFICINA ASESORA DE COMUNICACIONES </v>
          </cell>
        </row>
        <row r="11">
          <cell r="BD11" t="str">
            <v xml:space="preserve">OFICINA DE SISTEMAS DE INFORMACIÓN </v>
          </cell>
        </row>
        <row r="12">
          <cell r="BD12" t="str">
            <v xml:space="preserve">OFICINA DE CONTROL INTERNO </v>
          </cell>
        </row>
        <row r="13">
          <cell r="BD13" t="str">
            <v xml:space="preserve">OFICINA DE CONTROL INTERNO DISCIPLINARIO </v>
          </cell>
        </row>
        <row r="14">
          <cell r="BD14" t="str">
            <v xml:space="preserve">DIRECCIÓN DE CUSTODIA Y VIGILANCIA </v>
          </cell>
        </row>
        <row r="15">
          <cell r="BD15" t="str">
            <v xml:space="preserve">SUBDIRECCIÓN DE CUERPO DE CUSTODIA </v>
          </cell>
        </row>
        <row r="16">
          <cell r="BD16" t="str">
            <v xml:space="preserve">SUBDIRECCIÓN DE SEGURIDAD Y VIGILANCIA </v>
          </cell>
        </row>
        <row r="17">
          <cell r="BD17" t="str">
            <v xml:space="preserve">DIRECCIÓN DE ATENCIÓN Y TRATAMIENTO </v>
          </cell>
        </row>
        <row r="18">
          <cell r="BD18" t="str">
            <v xml:space="preserve">SUBDIRECCIÓN DE ATENCIÓN EN SALUD </v>
          </cell>
        </row>
        <row r="19">
          <cell r="BD19" t="str">
            <v xml:space="preserve">SUBDIRECCIÓN DE ATENCIÓN PSICOSOCIAL </v>
          </cell>
        </row>
        <row r="20">
          <cell r="BD20" t="str">
            <v xml:space="preserve">SUBDIRECCIÓN DE EDUCACIÓN </v>
          </cell>
        </row>
        <row r="21">
          <cell r="BD21" t="str">
            <v>SUBDIRECCIÓN DE DESARROLLO DE ACTIVIDADES PRODUCTIVAS</v>
          </cell>
        </row>
        <row r="22">
          <cell r="BD22" t="str">
            <v>DIRECCION ESCUELA DE FORMACIÓN</v>
          </cell>
        </row>
        <row r="23">
          <cell r="BD23" t="str">
            <v xml:space="preserve">DIRECCIÓN DE GESTIÓN CORPORATIVA </v>
          </cell>
        </row>
        <row r="24">
          <cell r="BD24" t="str">
            <v xml:space="preserve">SUBDIRECCIÓN DE TALENTO HUMANO </v>
          </cell>
        </row>
        <row r="25">
          <cell r="BD25" t="str">
            <v xml:space="preserve">SUBDIRECCION DE GESTION CONTRACTUAL </v>
          </cell>
        </row>
        <row r="26">
          <cell r="BD26" t="str">
            <v>DIRECCIÓN REGIONAL CENTRAL</v>
          </cell>
        </row>
        <row r="27">
          <cell r="BD27" t="str">
            <v>DIRECCIÓN REGIONAL OCCIDENTE</v>
          </cell>
        </row>
        <row r="28">
          <cell r="BD28" t="str">
            <v>DIRECCIÓN REGIONAL NORTE</v>
          </cell>
        </row>
        <row r="29">
          <cell r="BD29" t="str">
            <v>DIRECCIÓN REGIONAL ORIENTE</v>
          </cell>
        </row>
        <row r="30">
          <cell r="BD30" t="str">
            <v>DIRECCIÓN REGIONAL NOROESTE</v>
          </cell>
        </row>
        <row r="31">
          <cell r="BD31" t="str">
            <v>DIRECCIÓN REGIONAL VIEJO CALDAS</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PLAN DE ACCIO INPEC"/>
      <sheetName val="REGIONAL"/>
      <sheetName val="Hoja1"/>
      <sheetName val="Listas Plantilla"/>
    </sheetNames>
    <sheetDataSet>
      <sheetData sheetId="0">
        <row r="2">
          <cell r="B2" t="str">
            <v>Director General de Entidad descentralizada</v>
          </cell>
        </row>
        <row r="3">
          <cell r="B3" t="str">
            <v>Asesor</v>
          </cell>
        </row>
        <row r="4">
          <cell r="B4" t="str">
            <v>Auxiliar Administrativo</v>
          </cell>
        </row>
        <row r="5">
          <cell r="B5" t="str">
            <v>Capitan de Prisiones</v>
          </cell>
        </row>
        <row r="6">
          <cell r="B6" t="str">
            <v>Comandante Superior de Prisiones</v>
          </cell>
        </row>
        <row r="7">
          <cell r="B7" t="str">
            <v>Contratista</v>
          </cell>
        </row>
        <row r="8">
          <cell r="B8" t="str">
            <v>Director Administrativo y financiero</v>
          </cell>
        </row>
        <row r="9">
          <cell r="B9" t="str">
            <v>Director de Establecimiento de Reclusión</v>
          </cell>
        </row>
        <row r="10">
          <cell r="B10" t="str">
            <v>Director Técnico</v>
          </cell>
        </row>
        <row r="11">
          <cell r="B11" t="str">
            <v>Distinguido</v>
          </cell>
        </row>
        <row r="12">
          <cell r="B12" t="str">
            <v>Dragoneante</v>
          </cell>
        </row>
        <row r="13">
          <cell r="B13" t="str">
            <v>Inspector</v>
          </cell>
        </row>
        <row r="14">
          <cell r="B14" t="str">
            <v>Inspector Jefe</v>
          </cell>
        </row>
        <row r="15">
          <cell r="B15" t="str">
            <v xml:space="preserve">Instructor </v>
          </cell>
        </row>
        <row r="16">
          <cell r="B16" t="str">
            <v>Jefe de Oficina</v>
          </cell>
        </row>
        <row r="17">
          <cell r="B17" t="str">
            <v>Jefe de Oficina Asesora</v>
          </cell>
        </row>
        <row r="18">
          <cell r="B18" t="str">
            <v>Mayor de Prisiones</v>
          </cell>
        </row>
        <row r="19">
          <cell r="B19" t="str">
            <v>Oficial de Tratamiento Penitenciario</v>
          </cell>
        </row>
        <row r="20">
          <cell r="B20" t="str">
            <v>Oficial Logístico</v>
          </cell>
        </row>
        <row r="21">
          <cell r="B21" t="str">
            <v>Pagador</v>
          </cell>
        </row>
        <row r="22">
          <cell r="B22" t="str">
            <v>Profesional Especializado</v>
          </cell>
        </row>
        <row r="23">
          <cell r="B23" t="str">
            <v>Profesional Universitario</v>
          </cell>
        </row>
        <row r="24">
          <cell r="B24" t="str">
            <v>Secretario</v>
          </cell>
        </row>
        <row r="25">
          <cell r="B25" t="str">
            <v>Secretario Ejecutivo</v>
          </cell>
        </row>
        <row r="26">
          <cell r="B26" t="str">
            <v>Subdirector de Establecimiento de Reclusión</v>
          </cell>
        </row>
        <row r="27">
          <cell r="B27" t="str">
            <v>Subdirector Operativo</v>
          </cell>
        </row>
        <row r="28">
          <cell r="B28" t="str">
            <v>Subdirector Técnico</v>
          </cell>
        </row>
        <row r="29">
          <cell r="B29" t="str">
            <v>Técnico Administrativo</v>
          </cell>
        </row>
        <row r="30">
          <cell r="B30" t="str">
            <v>Técnico Operativo</v>
          </cell>
        </row>
        <row r="31">
          <cell r="B31" t="str">
            <v>Teniente de Prisiones</v>
          </cell>
        </row>
      </sheetData>
      <sheetData sheetId="1"/>
      <sheetData sheetId="2"/>
      <sheetData sheetId="3"/>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Plantilla"/>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Plantilla"/>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Plantilla"/>
      <sheetName val="Plantilla"/>
    </sheetNames>
    <sheetDataSet>
      <sheetData sheetId="0"/>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Plantilla"/>
      <sheetName val="Plantilla"/>
    </sheetNames>
    <sheetDataSet>
      <sheetData sheetId="0" refreshError="1"/>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Plantilla"/>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Plantilla"/>
      <sheetName val="Plantilla"/>
    </sheetNames>
    <sheetDataSet>
      <sheetData sheetId="0"/>
      <sheetData sheetId="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Plantilla"/>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536"/>
  <sheetViews>
    <sheetView tabSelected="1" topLeftCell="W1" zoomScaleNormal="100" workbookViewId="0">
      <pane ySplit="5" topLeftCell="A261" activePane="bottomLeft" state="frozen"/>
      <selection activeCell="D1" sqref="D1"/>
      <selection pane="bottomLeft" activeCell="AA266" sqref="AA266"/>
    </sheetView>
  </sheetViews>
  <sheetFormatPr baseColWidth="10" defaultRowHeight="15" x14ac:dyDescent="0.25"/>
  <cols>
    <col min="1" max="1" width="34.28515625" bestFit="1" customWidth="1"/>
    <col min="2" max="2" width="15.42578125" bestFit="1" customWidth="1"/>
    <col min="3" max="3" width="12.42578125" customWidth="1"/>
    <col min="4" max="4" width="40.7109375" customWidth="1"/>
    <col min="5" max="5" width="12.85546875" customWidth="1"/>
    <col min="6" max="6" width="15.28515625" customWidth="1"/>
    <col min="7" max="7" width="12.5703125" customWidth="1"/>
    <col min="8" max="8" width="33.42578125" customWidth="1"/>
    <col min="9" max="9" width="9.7109375" customWidth="1"/>
    <col min="10" max="10" width="11" customWidth="1"/>
    <col min="11" max="11" width="12.7109375" customWidth="1"/>
    <col min="12" max="12" width="12.28515625" customWidth="1"/>
    <col min="13" max="13" width="30.85546875" customWidth="1"/>
    <col min="14" max="14" width="13.28515625" customWidth="1"/>
    <col min="15" max="15" width="10.5703125" customWidth="1"/>
    <col min="17" max="20" width="17.85546875" customWidth="1"/>
    <col min="21" max="21" width="12.7109375" customWidth="1"/>
    <col min="22" max="22" width="16" customWidth="1"/>
    <col min="23" max="23" width="12.7109375" customWidth="1"/>
    <col min="24" max="24" width="13.85546875" customWidth="1"/>
    <col min="25" max="25" width="42.42578125" customWidth="1"/>
    <col min="26" max="26" width="11" customWidth="1"/>
    <col min="27" max="27" width="12.28515625" customWidth="1"/>
    <col min="28" max="28" width="14.5703125" customWidth="1"/>
    <col min="29" max="29" width="12.85546875" customWidth="1"/>
    <col min="30" max="30" width="11" customWidth="1"/>
    <col min="31" max="31" width="19.42578125" customWidth="1"/>
    <col min="32" max="32" width="16.28515625" customWidth="1"/>
    <col min="33" max="34" width="17.42578125" customWidth="1"/>
  </cols>
  <sheetData>
    <row r="1" spans="1:34" ht="31.5" x14ac:dyDescent="0.25">
      <c r="A1" s="1129" t="s">
        <v>45</v>
      </c>
      <c r="B1" s="1129"/>
      <c r="C1" s="1129"/>
      <c r="D1" s="1129"/>
      <c r="E1" s="1129"/>
      <c r="F1" s="1129"/>
      <c r="G1" s="1129"/>
      <c r="H1" s="1129"/>
      <c r="I1" s="1129"/>
      <c r="J1" s="1129"/>
      <c r="K1" s="1129"/>
      <c r="L1" s="1129"/>
      <c r="M1" s="1129"/>
      <c r="N1" s="1129"/>
      <c r="O1" s="1129"/>
      <c r="P1" s="1129"/>
      <c r="Q1" s="1129"/>
      <c r="R1" s="1129"/>
      <c r="S1" s="1129"/>
      <c r="T1" s="1129"/>
      <c r="U1" s="1129"/>
      <c r="V1" s="1129"/>
      <c r="W1" s="1129"/>
      <c r="X1" s="1129"/>
      <c r="Y1" s="1129"/>
      <c r="Z1" s="1129"/>
      <c r="AA1" s="1129"/>
      <c r="AB1" s="1129"/>
      <c r="AC1" s="1129"/>
      <c r="AD1" s="1129"/>
      <c r="AE1" s="1129"/>
      <c r="AF1" s="1129"/>
      <c r="AG1" s="1129"/>
      <c r="AH1" s="1129"/>
    </row>
    <row r="2" spans="1:34" ht="26.25" x14ac:dyDescent="0.25">
      <c r="A2" s="1130" t="s">
        <v>46</v>
      </c>
      <c r="B2" s="1130"/>
      <c r="C2" s="1130"/>
      <c r="D2" s="1130"/>
      <c r="E2" s="1130"/>
      <c r="F2" s="1130"/>
      <c r="G2" s="1130"/>
      <c r="H2" s="1130"/>
      <c r="I2" s="1130"/>
      <c r="J2" s="1130"/>
      <c r="K2" s="1132" t="s">
        <v>47</v>
      </c>
      <c r="L2" s="1132"/>
      <c r="M2" s="1132"/>
      <c r="N2" s="1132"/>
      <c r="O2" s="1132"/>
      <c r="P2" s="1132"/>
      <c r="Q2" s="1132"/>
      <c r="R2" s="1132"/>
      <c r="S2" s="1132"/>
      <c r="T2" s="1132"/>
      <c r="U2" s="1132"/>
      <c r="V2" s="1132"/>
      <c r="W2" s="1134" t="s">
        <v>48</v>
      </c>
      <c r="X2" s="1135"/>
      <c r="Y2" s="1135"/>
      <c r="Z2" s="1135"/>
      <c r="AA2" s="1135"/>
      <c r="AB2" s="1135"/>
      <c r="AC2" s="1135"/>
      <c r="AD2" s="1135"/>
      <c r="AE2" s="1135"/>
      <c r="AF2" s="1135"/>
      <c r="AG2" s="1135"/>
      <c r="AH2" s="1135"/>
    </row>
    <row r="3" spans="1:34" ht="18.75" x14ac:dyDescent="0.25">
      <c r="A3" s="1131"/>
      <c r="B3" s="1131"/>
      <c r="C3" s="1131"/>
      <c r="D3" s="1131"/>
      <c r="E3" s="1131"/>
      <c r="F3" s="1131"/>
      <c r="G3" s="1131"/>
      <c r="H3" s="1131"/>
      <c r="I3" s="1131"/>
      <c r="J3" s="1131"/>
      <c r="K3" s="1133"/>
      <c r="L3" s="1133"/>
      <c r="M3" s="1133"/>
      <c r="N3" s="1133"/>
      <c r="O3" s="1133"/>
      <c r="P3" s="1133"/>
      <c r="Q3" s="1133"/>
      <c r="R3" s="1133"/>
      <c r="S3" s="1133"/>
      <c r="T3" s="1133"/>
      <c r="U3" s="1133"/>
      <c r="V3" s="1133"/>
      <c r="W3" s="1136"/>
      <c r="X3" s="1136"/>
      <c r="Y3" s="1136"/>
      <c r="Z3" s="1136"/>
      <c r="AA3" s="1136"/>
      <c r="AB3" s="1136"/>
      <c r="AC3" s="1136"/>
      <c r="AD3" s="1136"/>
      <c r="AE3" s="1137" t="s">
        <v>49</v>
      </c>
      <c r="AF3" s="1138"/>
      <c r="AG3" s="1139" t="s">
        <v>50</v>
      </c>
      <c r="AH3" s="1140"/>
    </row>
    <row r="4" spans="1:34" ht="45" customHeight="1" x14ac:dyDescent="0.25">
      <c r="A4" s="1128" t="s">
        <v>51</v>
      </c>
      <c r="B4" s="1128" t="s">
        <v>52</v>
      </c>
      <c r="C4" s="1128" t="s">
        <v>53</v>
      </c>
      <c r="D4" s="1128" t="s">
        <v>54</v>
      </c>
      <c r="E4" s="1128" t="s">
        <v>55</v>
      </c>
      <c r="F4" s="1128" t="s">
        <v>56</v>
      </c>
      <c r="G4" s="1128" t="s">
        <v>57</v>
      </c>
      <c r="H4" s="1128" t="s">
        <v>58</v>
      </c>
      <c r="I4" s="1128" t="s">
        <v>59</v>
      </c>
      <c r="J4" s="1128" t="s">
        <v>60</v>
      </c>
      <c r="K4" s="1127" t="s">
        <v>61</v>
      </c>
      <c r="L4" s="1127" t="s">
        <v>62</v>
      </c>
      <c r="M4" s="1127" t="s">
        <v>20</v>
      </c>
      <c r="N4" s="1127" t="s">
        <v>63</v>
      </c>
      <c r="O4" s="1127" t="s">
        <v>64</v>
      </c>
      <c r="P4" s="1127" t="s">
        <v>65</v>
      </c>
      <c r="Q4" s="1127" t="s">
        <v>66</v>
      </c>
      <c r="R4" s="1127" t="s">
        <v>67</v>
      </c>
      <c r="S4" s="1127"/>
      <c r="T4" s="1125" t="s">
        <v>68</v>
      </c>
      <c r="U4" s="1127" t="s">
        <v>69</v>
      </c>
      <c r="V4" s="1127" t="s">
        <v>70</v>
      </c>
      <c r="W4" s="1124" t="s">
        <v>71</v>
      </c>
      <c r="X4" s="1124" t="s">
        <v>72</v>
      </c>
      <c r="Y4" s="1124" t="s">
        <v>73</v>
      </c>
      <c r="Z4" s="1124" t="s">
        <v>25</v>
      </c>
      <c r="AA4" s="1124" t="s">
        <v>36</v>
      </c>
      <c r="AB4" s="1124" t="s">
        <v>74</v>
      </c>
      <c r="AC4" s="1124" t="s">
        <v>75</v>
      </c>
      <c r="AD4" s="1124" t="s">
        <v>76</v>
      </c>
      <c r="AE4" s="1124" t="s">
        <v>77</v>
      </c>
      <c r="AF4" s="1124" t="s">
        <v>32</v>
      </c>
      <c r="AG4" s="1124" t="s">
        <v>77</v>
      </c>
      <c r="AH4" s="1124" t="s">
        <v>32</v>
      </c>
    </row>
    <row r="5" spans="1:34" ht="15.75" thickBot="1" x14ac:dyDescent="0.3">
      <c r="A5" s="1128"/>
      <c r="B5" s="1128"/>
      <c r="C5" s="1128"/>
      <c r="D5" s="1128"/>
      <c r="E5" s="1128"/>
      <c r="F5" s="1128"/>
      <c r="G5" s="1128"/>
      <c r="H5" s="1128"/>
      <c r="I5" s="1128"/>
      <c r="J5" s="1128"/>
      <c r="K5" s="1127"/>
      <c r="L5" s="1127"/>
      <c r="M5" s="1127"/>
      <c r="N5" s="1127"/>
      <c r="O5" s="1127"/>
      <c r="P5" s="1127"/>
      <c r="Q5" s="1127"/>
      <c r="R5" s="4" t="s">
        <v>78</v>
      </c>
      <c r="S5" s="4" t="s">
        <v>79</v>
      </c>
      <c r="T5" s="1126"/>
      <c r="U5" s="1127"/>
      <c r="V5" s="1127"/>
      <c r="W5" s="1124"/>
      <c r="X5" s="1124"/>
      <c r="Y5" s="1124"/>
      <c r="Z5" s="1124"/>
      <c r="AA5" s="1124"/>
      <c r="AB5" s="1124"/>
      <c r="AC5" s="1124"/>
      <c r="AD5" s="1124"/>
      <c r="AE5" s="1124"/>
      <c r="AF5" s="1124"/>
      <c r="AG5" s="1124"/>
      <c r="AH5" s="1124"/>
    </row>
    <row r="6" spans="1:34" ht="41.25" thickTop="1" x14ac:dyDescent="0.25">
      <c r="A6" s="888" t="s">
        <v>80</v>
      </c>
      <c r="B6" s="890" t="s">
        <v>80</v>
      </c>
      <c r="C6" s="890" t="s">
        <v>81</v>
      </c>
      <c r="D6" s="892" t="s">
        <v>82</v>
      </c>
      <c r="E6" s="1011" t="s">
        <v>83</v>
      </c>
      <c r="F6" s="890" t="s">
        <v>84</v>
      </c>
      <c r="G6" s="890" t="s">
        <v>85</v>
      </c>
      <c r="H6" s="890" t="s">
        <v>86</v>
      </c>
      <c r="I6" s="890">
        <v>4</v>
      </c>
      <c r="J6" s="890" t="s">
        <v>87</v>
      </c>
      <c r="K6" s="890" t="s">
        <v>88</v>
      </c>
      <c r="L6" s="1061" t="s">
        <v>89</v>
      </c>
      <c r="M6" s="1072" t="s">
        <v>90</v>
      </c>
      <c r="N6" s="934">
        <v>3</v>
      </c>
      <c r="O6" s="890">
        <v>6</v>
      </c>
      <c r="P6" s="890" t="s">
        <v>91</v>
      </c>
      <c r="Q6" s="934" t="s">
        <v>92</v>
      </c>
      <c r="R6" s="1069"/>
      <c r="S6" s="1069"/>
      <c r="T6" s="934"/>
      <c r="U6" s="5" t="s">
        <v>93</v>
      </c>
      <c r="V6" s="5" t="s">
        <v>94</v>
      </c>
      <c r="W6" s="6">
        <v>1</v>
      </c>
      <c r="X6" s="7" t="s">
        <v>95</v>
      </c>
      <c r="Y6" s="8" t="s">
        <v>96</v>
      </c>
      <c r="Z6" s="9">
        <v>43146</v>
      </c>
      <c r="AA6" s="9">
        <v>43434</v>
      </c>
      <c r="AB6" s="10">
        <f t="shared" ref="AB6:AB7" si="0">AA6-Z6</f>
        <v>288</v>
      </c>
      <c r="AC6" s="11">
        <v>0.5</v>
      </c>
      <c r="AD6" s="12" t="s">
        <v>97</v>
      </c>
      <c r="AE6" s="13" t="s">
        <v>98</v>
      </c>
      <c r="AF6" s="14" t="s">
        <v>99</v>
      </c>
      <c r="AG6" s="13" t="s">
        <v>98</v>
      </c>
      <c r="AH6" s="15" t="s">
        <v>99</v>
      </c>
    </row>
    <row r="7" spans="1:34" ht="41.25" thickBot="1" x14ac:dyDescent="0.3">
      <c r="A7" s="889"/>
      <c r="B7" s="891"/>
      <c r="C7" s="891"/>
      <c r="D7" s="893"/>
      <c r="E7" s="827"/>
      <c r="F7" s="891"/>
      <c r="G7" s="891"/>
      <c r="H7" s="891"/>
      <c r="I7" s="891"/>
      <c r="J7" s="891"/>
      <c r="K7" s="891"/>
      <c r="L7" s="1063"/>
      <c r="M7" s="1074"/>
      <c r="N7" s="936"/>
      <c r="O7" s="891"/>
      <c r="P7" s="891"/>
      <c r="Q7" s="936"/>
      <c r="R7" s="1071"/>
      <c r="S7" s="1071"/>
      <c r="T7" s="936"/>
      <c r="U7" s="16" t="s">
        <v>93</v>
      </c>
      <c r="V7" s="16" t="s">
        <v>94</v>
      </c>
      <c r="W7" s="17">
        <v>2</v>
      </c>
      <c r="X7" s="18" t="s">
        <v>95</v>
      </c>
      <c r="Y7" s="19" t="s">
        <v>100</v>
      </c>
      <c r="Z7" s="20">
        <v>43101</v>
      </c>
      <c r="AA7" s="20">
        <v>43434</v>
      </c>
      <c r="AB7" s="21">
        <f t="shared" si="0"/>
        <v>333</v>
      </c>
      <c r="AC7" s="22">
        <v>0.5</v>
      </c>
      <c r="AD7" s="23" t="s">
        <v>97</v>
      </c>
      <c r="AE7" s="24" t="s">
        <v>98</v>
      </c>
      <c r="AF7" s="25" t="s">
        <v>99</v>
      </c>
      <c r="AG7" s="24" t="s">
        <v>98</v>
      </c>
      <c r="AH7" s="26" t="s">
        <v>99</v>
      </c>
    </row>
    <row r="8" spans="1:34" ht="55.5" thickTop="1" thickBot="1" x14ac:dyDescent="0.3">
      <c r="A8" s="27" t="s">
        <v>80</v>
      </c>
      <c r="B8" s="28" t="s">
        <v>80</v>
      </c>
      <c r="C8" s="28" t="s">
        <v>81</v>
      </c>
      <c r="D8" s="29" t="s">
        <v>82</v>
      </c>
      <c r="E8" s="30" t="s">
        <v>83</v>
      </c>
      <c r="F8" s="28" t="s">
        <v>84</v>
      </c>
      <c r="G8" s="28" t="s">
        <v>85</v>
      </c>
      <c r="H8" s="28" t="s">
        <v>86</v>
      </c>
      <c r="I8" s="28">
        <v>4</v>
      </c>
      <c r="J8" s="28" t="s">
        <v>87</v>
      </c>
      <c r="K8" s="28" t="s">
        <v>101</v>
      </c>
      <c r="L8" s="31" t="s">
        <v>89</v>
      </c>
      <c r="M8" s="32" t="s">
        <v>102</v>
      </c>
      <c r="N8" s="33">
        <v>3</v>
      </c>
      <c r="O8" s="28">
        <v>1</v>
      </c>
      <c r="P8" s="28" t="s">
        <v>91</v>
      </c>
      <c r="Q8" s="33" t="s">
        <v>92</v>
      </c>
      <c r="R8" s="34"/>
      <c r="S8" s="34"/>
      <c r="T8" s="33"/>
      <c r="U8" s="35" t="s">
        <v>93</v>
      </c>
      <c r="V8" s="35" t="s">
        <v>94</v>
      </c>
      <c r="W8" s="36">
        <v>3</v>
      </c>
      <c r="X8" s="31" t="s">
        <v>95</v>
      </c>
      <c r="Y8" s="37" t="s">
        <v>103</v>
      </c>
      <c r="Z8" s="38">
        <v>43132</v>
      </c>
      <c r="AA8" s="38">
        <v>43434</v>
      </c>
      <c r="AB8" s="39">
        <f>AA8-Z8</f>
        <v>302</v>
      </c>
      <c r="AC8" s="40">
        <v>1</v>
      </c>
      <c r="AD8" s="41" t="s">
        <v>97</v>
      </c>
      <c r="AE8" s="30" t="s">
        <v>98</v>
      </c>
      <c r="AF8" s="33" t="s">
        <v>99</v>
      </c>
      <c r="AG8" s="30" t="s">
        <v>104</v>
      </c>
      <c r="AH8" s="42" t="s">
        <v>105</v>
      </c>
    </row>
    <row r="9" spans="1:34" ht="42" thickTop="1" thickBot="1" x14ac:dyDescent="0.3">
      <c r="A9" s="27" t="s">
        <v>80</v>
      </c>
      <c r="B9" s="28" t="s">
        <v>80</v>
      </c>
      <c r="C9" s="28" t="s">
        <v>81</v>
      </c>
      <c r="D9" s="29" t="s">
        <v>82</v>
      </c>
      <c r="E9" s="30" t="s">
        <v>83</v>
      </c>
      <c r="F9" s="28" t="s">
        <v>84</v>
      </c>
      <c r="G9" s="28" t="s">
        <v>85</v>
      </c>
      <c r="H9" s="28" t="s">
        <v>86</v>
      </c>
      <c r="I9" s="28">
        <v>4</v>
      </c>
      <c r="J9" s="28" t="s">
        <v>87</v>
      </c>
      <c r="K9" s="28" t="s">
        <v>106</v>
      </c>
      <c r="L9" s="31" t="s">
        <v>11</v>
      </c>
      <c r="M9" s="32" t="s">
        <v>107</v>
      </c>
      <c r="N9" s="33">
        <v>2</v>
      </c>
      <c r="O9" s="28">
        <v>1</v>
      </c>
      <c r="P9" s="28" t="s">
        <v>91</v>
      </c>
      <c r="Q9" s="33" t="s">
        <v>92</v>
      </c>
      <c r="R9" s="34"/>
      <c r="S9" s="34"/>
      <c r="T9" s="33"/>
      <c r="U9" s="35" t="s">
        <v>93</v>
      </c>
      <c r="V9" s="35" t="s">
        <v>94</v>
      </c>
      <c r="W9" s="36">
        <v>4</v>
      </c>
      <c r="X9" s="31" t="s">
        <v>95</v>
      </c>
      <c r="Y9" s="37" t="s">
        <v>108</v>
      </c>
      <c r="Z9" s="38">
        <v>43132</v>
      </c>
      <c r="AA9" s="38">
        <v>43434</v>
      </c>
      <c r="AB9" s="39">
        <f t="shared" ref="AB9" si="1">AA9-Z9</f>
        <v>302</v>
      </c>
      <c r="AC9" s="40">
        <v>1</v>
      </c>
      <c r="AD9" s="41" t="s">
        <v>97</v>
      </c>
      <c r="AE9" s="30" t="s">
        <v>98</v>
      </c>
      <c r="AF9" s="33" t="s">
        <v>99</v>
      </c>
      <c r="AG9" s="30" t="s">
        <v>104</v>
      </c>
      <c r="AH9" s="42" t="s">
        <v>109</v>
      </c>
    </row>
    <row r="10" spans="1:34" ht="55.5" thickTop="1" thickBot="1" x14ac:dyDescent="0.3">
      <c r="A10" s="43" t="s">
        <v>80</v>
      </c>
      <c r="B10" s="44" t="s">
        <v>80</v>
      </c>
      <c r="C10" s="44" t="s">
        <v>81</v>
      </c>
      <c r="D10" s="45" t="s">
        <v>82</v>
      </c>
      <c r="E10" s="46" t="s">
        <v>83</v>
      </c>
      <c r="F10" s="44" t="s">
        <v>110</v>
      </c>
      <c r="G10" s="44" t="s">
        <v>111</v>
      </c>
      <c r="H10" s="44" t="s">
        <v>112</v>
      </c>
      <c r="I10" s="44">
        <v>98</v>
      </c>
      <c r="J10" s="44" t="s">
        <v>113</v>
      </c>
      <c r="K10" s="44" t="s">
        <v>114</v>
      </c>
      <c r="L10" s="47" t="s">
        <v>89</v>
      </c>
      <c r="M10" s="48" t="s">
        <v>115</v>
      </c>
      <c r="N10" s="49">
        <v>3</v>
      </c>
      <c r="O10" s="44">
        <v>10</v>
      </c>
      <c r="P10" s="44" t="s">
        <v>113</v>
      </c>
      <c r="Q10" s="49" t="s">
        <v>92</v>
      </c>
      <c r="R10" s="50"/>
      <c r="S10" s="50"/>
      <c r="T10" s="51"/>
      <c r="U10" s="52" t="s">
        <v>93</v>
      </c>
      <c r="V10" s="52" t="s">
        <v>94</v>
      </c>
      <c r="W10" s="53">
        <v>5</v>
      </c>
      <c r="X10" s="47" t="s">
        <v>95</v>
      </c>
      <c r="Y10" s="54" t="s">
        <v>116</v>
      </c>
      <c r="Z10" s="55">
        <v>43101</v>
      </c>
      <c r="AA10" s="55">
        <v>43419</v>
      </c>
      <c r="AB10" s="56">
        <f>AA10-Z10</f>
        <v>318</v>
      </c>
      <c r="AC10" s="57">
        <v>1</v>
      </c>
      <c r="AD10" s="58" t="s">
        <v>97</v>
      </c>
      <c r="AE10" s="59" t="s">
        <v>117</v>
      </c>
      <c r="AF10" s="59" t="s">
        <v>118</v>
      </c>
      <c r="AG10" s="59" t="s">
        <v>119</v>
      </c>
      <c r="AH10" s="60" t="s">
        <v>120</v>
      </c>
    </row>
    <row r="11" spans="1:34" ht="42" thickTop="1" thickBot="1" x14ac:dyDescent="0.3">
      <c r="A11" s="27" t="s">
        <v>80</v>
      </c>
      <c r="B11" s="28" t="s">
        <v>80</v>
      </c>
      <c r="C11" s="28" t="s">
        <v>81</v>
      </c>
      <c r="D11" s="29" t="s">
        <v>82</v>
      </c>
      <c r="E11" s="30" t="s">
        <v>83</v>
      </c>
      <c r="F11" s="28" t="s">
        <v>110</v>
      </c>
      <c r="G11" s="28" t="s">
        <v>111</v>
      </c>
      <c r="H11" s="28" t="s">
        <v>112</v>
      </c>
      <c r="I11" s="28">
        <v>98</v>
      </c>
      <c r="J11" s="28" t="s">
        <v>113</v>
      </c>
      <c r="K11" s="28" t="s">
        <v>121</v>
      </c>
      <c r="L11" s="31" t="s">
        <v>89</v>
      </c>
      <c r="M11" s="32" t="s">
        <v>122</v>
      </c>
      <c r="N11" s="33">
        <v>3</v>
      </c>
      <c r="O11" s="28">
        <v>10</v>
      </c>
      <c r="P11" s="28" t="s">
        <v>87</v>
      </c>
      <c r="Q11" s="33" t="s">
        <v>92</v>
      </c>
      <c r="R11" s="34"/>
      <c r="S11" s="34"/>
      <c r="T11" s="61"/>
      <c r="U11" s="35" t="s">
        <v>93</v>
      </c>
      <c r="V11" s="35" t="s">
        <v>94</v>
      </c>
      <c r="W11" s="36">
        <v>6</v>
      </c>
      <c r="X11" s="31" t="s">
        <v>95</v>
      </c>
      <c r="Y11" s="62" t="s">
        <v>123</v>
      </c>
      <c r="Z11" s="63">
        <v>43132</v>
      </c>
      <c r="AA11" s="63">
        <v>43281</v>
      </c>
      <c r="AB11" s="39">
        <f t="shared" ref="AB11:AB32" si="2">AA11-Z11</f>
        <v>149</v>
      </c>
      <c r="AC11" s="40">
        <v>1</v>
      </c>
      <c r="AD11" s="41" t="s">
        <v>97</v>
      </c>
      <c r="AE11" s="64" t="s">
        <v>117</v>
      </c>
      <c r="AF11" s="64" t="s">
        <v>118</v>
      </c>
      <c r="AG11" s="64" t="s">
        <v>119</v>
      </c>
      <c r="AH11" s="65" t="s">
        <v>120</v>
      </c>
    </row>
    <row r="12" spans="1:34" ht="42" thickTop="1" thickBot="1" x14ac:dyDescent="0.3">
      <c r="A12" s="27" t="s">
        <v>80</v>
      </c>
      <c r="B12" s="28" t="s">
        <v>80</v>
      </c>
      <c r="C12" s="28" t="s">
        <v>81</v>
      </c>
      <c r="D12" s="29" t="s">
        <v>82</v>
      </c>
      <c r="E12" s="30" t="s">
        <v>83</v>
      </c>
      <c r="F12" s="28" t="s">
        <v>110</v>
      </c>
      <c r="G12" s="28" t="s">
        <v>111</v>
      </c>
      <c r="H12" s="28" t="s">
        <v>112</v>
      </c>
      <c r="I12" s="28">
        <v>98</v>
      </c>
      <c r="J12" s="28" t="s">
        <v>113</v>
      </c>
      <c r="K12" s="28" t="s">
        <v>124</v>
      </c>
      <c r="L12" s="31" t="s">
        <v>89</v>
      </c>
      <c r="M12" s="29" t="s">
        <v>125</v>
      </c>
      <c r="N12" s="33">
        <v>3</v>
      </c>
      <c r="O12" s="28">
        <v>10</v>
      </c>
      <c r="P12" s="28" t="s">
        <v>87</v>
      </c>
      <c r="Q12" s="33" t="s">
        <v>92</v>
      </c>
      <c r="R12" s="34"/>
      <c r="S12" s="34"/>
      <c r="T12" s="61"/>
      <c r="U12" s="35" t="s">
        <v>93</v>
      </c>
      <c r="V12" s="35" t="s">
        <v>94</v>
      </c>
      <c r="W12" s="36">
        <v>7</v>
      </c>
      <c r="X12" s="31" t="s">
        <v>95</v>
      </c>
      <c r="Y12" s="62" t="s">
        <v>126</v>
      </c>
      <c r="Z12" s="63">
        <v>43160</v>
      </c>
      <c r="AA12" s="63">
        <v>43434</v>
      </c>
      <c r="AB12" s="39">
        <f t="shared" si="2"/>
        <v>274</v>
      </c>
      <c r="AC12" s="40">
        <v>1</v>
      </c>
      <c r="AD12" s="41" t="s">
        <v>97</v>
      </c>
      <c r="AE12" s="41" t="s">
        <v>127</v>
      </c>
      <c r="AF12" s="41" t="s">
        <v>128</v>
      </c>
      <c r="AG12" s="41" t="s">
        <v>129</v>
      </c>
      <c r="AH12" s="66" t="s">
        <v>130</v>
      </c>
    </row>
    <row r="13" spans="1:34" ht="42" thickTop="1" thickBot="1" x14ac:dyDescent="0.3">
      <c r="A13" s="27" t="s">
        <v>80</v>
      </c>
      <c r="B13" s="28" t="s">
        <v>80</v>
      </c>
      <c r="C13" s="28" t="s">
        <v>81</v>
      </c>
      <c r="D13" s="29" t="s">
        <v>82</v>
      </c>
      <c r="E13" s="30" t="s">
        <v>83</v>
      </c>
      <c r="F13" s="28" t="s">
        <v>110</v>
      </c>
      <c r="G13" s="28" t="s">
        <v>111</v>
      </c>
      <c r="H13" s="28" t="s">
        <v>112</v>
      </c>
      <c r="I13" s="28">
        <v>98</v>
      </c>
      <c r="J13" s="28" t="s">
        <v>113</v>
      </c>
      <c r="K13" s="28" t="s">
        <v>22</v>
      </c>
      <c r="L13" s="31" t="s">
        <v>89</v>
      </c>
      <c r="M13" s="29" t="s">
        <v>131</v>
      </c>
      <c r="N13" s="33">
        <v>3</v>
      </c>
      <c r="O13" s="648">
        <v>5</v>
      </c>
      <c r="P13" s="28" t="s">
        <v>87</v>
      </c>
      <c r="Q13" s="33" t="s">
        <v>92</v>
      </c>
      <c r="R13" s="34"/>
      <c r="S13" s="34"/>
      <c r="T13" s="33"/>
      <c r="U13" s="35" t="s">
        <v>93</v>
      </c>
      <c r="V13" s="35" t="s">
        <v>94</v>
      </c>
      <c r="W13" s="36">
        <v>8</v>
      </c>
      <c r="X13" s="31" t="s">
        <v>95</v>
      </c>
      <c r="Y13" s="37" t="s">
        <v>132</v>
      </c>
      <c r="Z13" s="649">
        <v>43189</v>
      </c>
      <c r="AA13" s="38">
        <v>43434</v>
      </c>
      <c r="AB13" s="39">
        <f t="shared" si="2"/>
        <v>245</v>
      </c>
      <c r="AC13" s="40">
        <v>1</v>
      </c>
      <c r="AD13" s="41" t="s">
        <v>97</v>
      </c>
      <c r="AE13" s="30" t="s">
        <v>133</v>
      </c>
      <c r="AF13" s="30" t="s">
        <v>134</v>
      </c>
      <c r="AG13" s="30" t="s">
        <v>135</v>
      </c>
      <c r="AH13" s="67" t="s">
        <v>136</v>
      </c>
    </row>
    <row r="14" spans="1:34" ht="82.5" thickTop="1" thickBot="1" x14ac:dyDescent="0.3">
      <c r="A14" s="27" t="s">
        <v>80</v>
      </c>
      <c r="B14" s="28" t="s">
        <v>80</v>
      </c>
      <c r="C14" s="28" t="s">
        <v>81</v>
      </c>
      <c r="D14" s="29" t="s">
        <v>82</v>
      </c>
      <c r="E14" s="30" t="s">
        <v>83</v>
      </c>
      <c r="F14" s="28" t="s">
        <v>110</v>
      </c>
      <c r="G14" s="28" t="s">
        <v>111</v>
      </c>
      <c r="H14" s="28" t="s">
        <v>112</v>
      </c>
      <c r="I14" s="28">
        <v>98</v>
      </c>
      <c r="J14" s="28" t="s">
        <v>113</v>
      </c>
      <c r="K14" s="28" t="s">
        <v>137</v>
      </c>
      <c r="L14" s="31" t="s">
        <v>89</v>
      </c>
      <c r="M14" s="29" t="s">
        <v>138</v>
      </c>
      <c r="N14" s="33">
        <v>3</v>
      </c>
      <c r="O14" s="28">
        <v>6</v>
      </c>
      <c r="P14" s="28" t="s">
        <v>87</v>
      </c>
      <c r="Q14" s="33" t="s">
        <v>92</v>
      </c>
      <c r="R14" s="34"/>
      <c r="S14" s="34"/>
      <c r="T14" s="33"/>
      <c r="U14" s="35" t="s">
        <v>93</v>
      </c>
      <c r="V14" s="35" t="s">
        <v>94</v>
      </c>
      <c r="W14" s="36">
        <v>9</v>
      </c>
      <c r="X14" s="31" t="s">
        <v>95</v>
      </c>
      <c r="Y14" s="62" t="s">
        <v>139</v>
      </c>
      <c r="Z14" s="38">
        <v>43115</v>
      </c>
      <c r="AA14" s="38">
        <v>43327</v>
      </c>
      <c r="AB14" s="39">
        <f t="shared" si="2"/>
        <v>212</v>
      </c>
      <c r="AC14" s="40">
        <v>1</v>
      </c>
      <c r="AD14" s="41" t="s">
        <v>97</v>
      </c>
      <c r="AE14" s="41" t="s">
        <v>127</v>
      </c>
      <c r="AF14" s="41" t="s">
        <v>128</v>
      </c>
      <c r="AG14" s="41" t="s">
        <v>129</v>
      </c>
      <c r="AH14" s="66" t="s">
        <v>140</v>
      </c>
    </row>
    <row r="15" spans="1:34" ht="42" thickTop="1" thickBot="1" x14ac:dyDescent="0.3">
      <c r="A15" s="27" t="s">
        <v>80</v>
      </c>
      <c r="B15" s="28" t="s">
        <v>80</v>
      </c>
      <c r="C15" s="28" t="s">
        <v>81</v>
      </c>
      <c r="D15" s="29" t="s">
        <v>82</v>
      </c>
      <c r="E15" s="30" t="s">
        <v>83</v>
      </c>
      <c r="F15" s="28" t="s">
        <v>110</v>
      </c>
      <c r="G15" s="28" t="s">
        <v>111</v>
      </c>
      <c r="H15" s="28" t="s">
        <v>112</v>
      </c>
      <c r="I15" s="28">
        <v>98</v>
      </c>
      <c r="J15" s="28" t="s">
        <v>113</v>
      </c>
      <c r="K15" s="28" t="s">
        <v>141</v>
      </c>
      <c r="L15" s="31" t="s">
        <v>89</v>
      </c>
      <c r="M15" s="29" t="s">
        <v>142</v>
      </c>
      <c r="N15" s="33">
        <v>3</v>
      </c>
      <c r="O15" s="28">
        <v>10</v>
      </c>
      <c r="P15" s="28" t="s">
        <v>87</v>
      </c>
      <c r="Q15" s="33" t="s">
        <v>92</v>
      </c>
      <c r="R15" s="34"/>
      <c r="S15" s="34"/>
      <c r="T15" s="33"/>
      <c r="U15" s="35" t="s">
        <v>93</v>
      </c>
      <c r="V15" s="35" t="s">
        <v>94</v>
      </c>
      <c r="W15" s="36">
        <v>10</v>
      </c>
      <c r="X15" s="31" t="s">
        <v>95</v>
      </c>
      <c r="Y15" s="62" t="s">
        <v>143</v>
      </c>
      <c r="Z15" s="63">
        <v>43221</v>
      </c>
      <c r="AA15" s="63">
        <v>43251</v>
      </c>
      <c r="AB15" s="39">
        <f t="shared" si="2"/>
        <v>30</v>
      </c>
      <c r="AC15" s="40">
        <v>1</v>
      </c>
      <c r="AD15" s="41" t="s">
        <v>97</v>
      </c>
      <c r="AE15" s="64" t="s">
        <v>117</v>
      </c>
      <c r="AF15" s="64" t="s">
        <v>118</v>
      </c>
      <c r="AG15" s="64" t="s">
        <v>119</v>
      </c>
      <c r="AH15" s="65" t="s">
        <v>144</v>
      </c>
    </row>
    <row r="16" spans="1:34" ht="55.5" thickTop="1" thickBot="1" x14ac:dyDescent="0.3">
      <c r="A16" s="43" t="s">
        <v>80</v>
      </c>
      <c r="B16" s="44" t="s">
        <v>80</v>
      </c>
      <c r="C16" s="44" t="s">
        <v>81</v>
      </c>
      <c r="D16" s="45" t="s">
        <v>82</v>
      </c>
      <c r="E16" s="46" t="s">
        <v>83</v>
      </c>
      <c r="F16" s="44" t="s">
        <v>110</v>
      </c>
      <c r="G16" s="44" t="s">
        <v>111</v>
      </c>
      <c r="H16" s="44" t="s">
        <v>112</v>
      </c>
      <c r="I16" s="44">
        <v>98</v>
      </c>
      <c r="J16" s="44" t="s">
        <v>113</v>
      </c>
      <c r="K16" s="44" t="s">
        <v>145</v>
      </c>
      <c r="L16" s="47" t="s">
        <v>89</v>
      </c>
      <c r="M16" s="45" t="s">
        <v>146</v>
      </c>
      <c r="N16" s="49">
        <v>3</v>
      </c>
      <c r="O16" s="44">
        <v>100</v>
      </c>
      <c r="P16" s="44" t="s">
        <v>113</v>
      </c>
      <c r="Q16" s="49" t="s">
        <v>92</v>
      </c>
      <c r="R16" s="50"/>
      <c r="S16" s="50"/>
      <c r="T16" s="49"/>
      <c r="U16" s="52" t="s">
        <v>93</v>
      </c>
      <c r="V16" s="52" t="s">
        <v>94</v>
      </c>
      <c r="W16" s="53">
        <v>11</v>
      </c>
      <c r="X16" s="47" t="s">
        <v>95</v>
      </c>
      <c r="Y16" s="54" t="s">
        <v>147</v>
      </c>
      <c r="Z16" s="55">
        <v>43132</v>
      </c>
      <c r="AA16" s="55">
        <v>43373</v>
      </c>
      <c r="AB16" s="56">
        <f t="shared" si="2"/>
        <v>241</v>
      </c>
      <c r="AC16" s="57">
        <v>1</v>
      </c>
      <c r="AD16" s="58" t="s">
        <v>97</v>
      </c>
      <c r="AE16" s="59" t="s">
        <v>117</v>
      </c>
      <c r="AF16" s="59" t="s">
        <v>118</v>
      </c>
      <c r="AG16" s="59" t="s">
        <v>119</v>
      </c>
      <c r="AH16" s="60" t="s">
        <v>120</v>
      </c>
    </row>
    <row r="17" spans="1:34" ht="60" customHeight="1" thickTop="1" thickBot="1" x14ac:dyDescent="0.3">
      <c r="A17" s="43" t="s">
        <v>80</v>
      </c>
      <c r="B17" s="44" t="s">
        <v>80</v>
      </c>
      <c r="C17" s="44" t="s">
        <v>81</v>
      </c>
      <c r="D17" s="45" t="s">
        <v>82</v>
      </c>
      <c r="E17" s="46" t="s">
        <v>83</v>
      </c>
      <c r="F17" s="44" t="s">
        <v>110</v>
      </c>
      <c r="G17" s="44" t="s">
        <v>111</v>
      </c>
      <c r="H17" s="44" t="s">
        <v>112</v>
      </c>
      <c r="I17" s="44">
        <v>98</v>
      </c>
      <c r="J17" s="44" t="s">
        <v>113</v>
      </c>
      <c r="K17" s="44" t="s">
        <v>148</v>
      </c>
      <c r="L17" s="47" t="s">
        <v>89</v>
      </c>
      <c r="M17" s="48" t="s">
        <v>149</v>
      </c>
      <c r="N17" s="49">
        <v>3</v>
      </c>
      <c r="O17" s="44">
        <v>11</v>
      </c>
      <c r="P17" s="44" t="s">
        <v>91</v>
      </c>
      <c r="Q17" s="49" t="s">
        <v>92</v>
      </c>
      <c r="R17" s="50"/>
      <c r="S17" s="50"/>
      <c r="T17" s="49"/>
      <c r="U17" s="52" t="s">
        <v>93</v>
      </c>
      <c r="V17" s="52" t="s">
        <v>94</v>
      </c>
      <c r="W17" s="53">
        <v>12</v>
      </c>
      <c r="X17" s="47" t="s">
        <v>95</v>
      </c>
      <c r="Y17" s="68" t="s">
        <v>150</v>
      </c>
      <c r="Z17" s="69">
        <v>43102</v>
      </c>
      <c r="AA17" s="69">
        <v>43434</v>
      </c>
      <c r="AB17" s="56">
        <f t="shared" si="2"/>
        <v>332</v>
      </c>
      <c r="AC17" s="57">
        <v>1</v>
      </c>
      <c r="AD17" s="58" t="s">
        <v>97</v>
      </c>
      <c r="AE17" s="46" t="s">
        <v>133</v>
      </c>
      <c r="AF17" s="46" t="s">
        <v>134</v>
      </c>
      <c r="AG17" s="46" t="s">
        <v>151</v>
      </c>
      <c r="AH17" s="70" t="s">
        <v>152</v>
      </c>
    </row>
    <row r="18" spans="1:34" ht="27.75" thickTop="1" x14ac:dyDescent="0.25">
      <c r="A18" s="888" t="s">
        <v>80</v>
      </c>
      <c r="B18" s="890" t="s">
        <v>80</v>
      </c>
      <c r="C18" s="890" t="s">
        <v>81</v>
      </c>
      <c r="D18" s="892" t="s">
        <v>82</v>
      </c>
      <c r="E18" s="1011" t="s">
        <v>83</v>
      </c>
      <c r="F18" s="890" t="s">
        <v>110</v>
      </c>
      <c r="G18" s="890" t="s">
        <v>111</v>
      </c>
      <c r="H18" s="890" t="s">
        <v>112</v>
      </c>
      <c r="I18" s="890">
        <v>98</v>
      </c>
      <c r="J18" s="890" t="s">
        <v>87</v>
      </c>
      <c r="K18" s="890" t="s">
        <v>153</v>
      </c>
      <c r="L18" s="1061" t="s">
        <v>89</v>
      </c>
      <c r="M18" s="1072" t="s">
        <v>154</v>
      </c>
      <c r="N18" s="934">
        <v>3</v>
      </c>
      <c r="O18" s="890">
        <v>1</v>
      </c>
      <c r="P18" s="890" t="s">
        <v>91</v>
      </c>
      <c r="Q18" s="934" t="s">
        <v>92</v>
      </c>
      <c r="R18" s="1069"/>
      <c r="S18" s="1069"/>
      <c r="T18" s="934"/>
      <c r="U18" s="1115" t="s">
        <v>93</v>
      </c>
      <c r="V18" s="1115" t="s">
        <v>94</v>
      </c>
      <c r="W18" s="6">
        <v>13</v>
      </c>
      <c r="X18" s="7" t="s">
        <v>95</v>
      </c>
      <c r="Y18" s="71" t="s">
        <v>155</v>
      </c>
      <c r="Z18" s="9">
        <v>43160</v>
      </c>
      <c r="AA18" s="655">
        <v>43250</v>
      </c>
      <c r="AB18" s="10">
        <f t="shared" si="2"/>
        <v>90</v>
      </c>
      <c r="AC18" s="11">
        <v>0.2</v>
      </c>
      <c r="AD18" s="12" t="s">
        <v>97</v>
      </c>
      <c r="AE18" s="12" t="s">
        <v>127</v>
      </c>
      <c r="AF18" s="12" t="s">
        <v>128</v>
      </c>
      <c r="AG18" s="12" t="s">
        <v>129</v>
      </c>
      <c r="AH18" s="72" t="s">
        <v>156</v>
      </c>
    </row>
    <row r="19" spans="1:34" ht="27" x14ac:dyDescent="0.25">
      <c r="A19" s="903"/>
      <c r="B19" s="901"/>
      <c r="C19" s="901"/>
      <c r="D19" s="904"/>
      <c r="E19" s="826"/>
      <c r="F19" s="901"/>
      <c r="G19" s="901"/>
      <c r="H19" s="901"/>
      <c r="I19" s="901"/>
      <c r="J19" s="901"/>
      <c r="K19" s="901"/>
      <c r="L19" s="1062"/>
      <c r="M19" s="1073"/>
      <c r="N19" s="935"/>
      <c r="O19" s="901"/>
      <c r="P19" s="901"/>
      <c r="Q19" s="935"/>
      <c r="R19" s="1070"/>
      <c r="S19" s="1070"/>
      <c r="T19" s="935"/>
      <c r="U19" s="1116"/>
      <c r="V19" s="1116"/>
      <c r="W19" s="73">
        <v>14</v>
      </c>
      <c r="X19" s="74" t="s">
        <v>95</v>
      </c>
      <c r="Y19" s="75" t="s">
        <v>157</v>
      </c>
      <c r="Z19" s="76">
        <v>43191</v>
      </c>
      <c r="AA19" s="76">
        <v>43220</v>
      </c>
      <c r="AB19" s="77">
        <f t="shared" si="2"/>
        <v>29</v>
      </c>
      <c r="AC19" s="78">
        <v>0.2</v>
      </c>
      <c r="AD19" s="79" t="s">
        <v>97</v>
      </c>
      <c r="AE19" s="79" t="s">
        <v>127</v>
      </c>
      <c r="AF19" s="79" t="s">
        <v>128</v>
      </c>
      <c r="AG19" s="79" t="s">
        <v>129</v>
      </c>
      <c r="AH19" s="80" t="s">
        <v>156</v>
      </c>
    </row>
    <row r="20" spans="1:34" ht="27.75" thickBot="1" x14ac:dyDescent="0.3">
      <c r="A20" s="889"/>
      <c r="B20" s="891"/>
      <c r="C20" s="891"/>
      <c r="D20" s="893"/>
      <c r="E20" s="827"/>
      <c r="F20" s="891"/>
      <c r="G20" s="891"/>
      <c r="H20" s="891"/>
      <c r="I20" s="891"/>
      <c r="J20" s="891"/>
      <c r="K20" s="891"/>
      <c r="L20" s="1063"/>
      <c r="M20" s="1074"/>
      <c r="N20" s="936"/>
      <c r="O20" s="891"/>
      <c r="P20" s="891"/>
      <c r="Q20" s="936"/>
      <c r="R20" s="1071"/>
      <c r="S20" s="1071"/>
      <c r="T20" s="936"/>
      <c r="U20" s="1117"/>
      <c r="V20" s="1117"/>
      <c r="W20" s="17">
        <v>15</v>
      </c>
      <c r="X20" s="18" t="s">
        <v>95</v>
      </c>
      <c r="Y20" s="81" t="s">
        <v>158</v>
      </c>
      <c r="Z20" s="20">
        <v>43191</v>
      </c>
      <c r="AA20" s="20">
        <v>43343</v>
      </c>
      <c r="AB20" s="21">
        <f t="shared" si="2"/>
        <v>152</v>
      </c>
      <c r="AC20" s="22">
        <v>0.6</v>
      </c>
      <c r="AD20" s="23" t="s">
        <v>97</v>
      </c>
      <c r="AE20" s="23" t="s">
        <v>127</v>
      </c>
      <c r="AF20" s="23" t="s">
        <v>128</v>
      </c>
      <c r="AG20" s="23" t="s">
        <v>129</v>
      </c>
      <c r="AH20" s="82" t="s">
        <v>156</v>
      </c>
    </row>
    <row r="21" spans="1:34" ht="27.75" thickTop="1" x14ac:dyDescent="0.25">
      <c r="A21" s="888" t="s">
        <v>80</v>
      </c>
      <c r="B21" s="890" t="s">
        <v>80</v>
      </c>
      <c r="C21" s="890" t="s">
        <v>81</v>
      </c>
      <c r="D21" s="892" t="s">
        <v>82</v>
      </c>
      <c r="E21" s="1011" t="s">
        <v>83</v>
      </c>
      <c r="F21" s="890" t="s">
        <v>110</v>
      </c>
      <c r="G21" s="890" t="s">
        <v>111</v>
      </c>
      <c r="H21" s="890" t="s">
        <v>112</v>
      </c>
      <c r="I21" s="890">
        <v>98</v>
      </c>
      <c r="J21" s="890" t="s">
        <v>113</v>
      </c>
      <c r="K21" s="890" t="s">
        <v>28</v>
      </c>
      <c r="L21" s="1061" t="s">
        <v>11</v>
      </c>
      <c r="M21" s="1072" t="s">
        <v>159</v>
      </c>
      <c r="N21" s="934">
        <v>1</v>
      </c>
      <c r="O21" s="890">
        <v>1</v>
      </c>
      <c r="P21" s="890" t="s">
        <v>87</v>
      </c>
      <c r="Q21" s="934" t="s">
        <v>92</v>
      </c>
      <c r="R21" s="83"/>
      <c r="S21" s="1069" t="s">
        <v>160</v>
      </c>
      <c r="T21" s="1115" t="s">
        <v>161</v>
      </c>
      <c r="U21" s="1115" t="s">
        <v>93</v>
      </c>
      <c r="V21" s="1115" t="s">
        <v>94</v>
      </c>
      <c r="W21" s="6">
        <v>16</v>
      </c>
      <c r="X21" s="7" t="s">
        <v>95</v>
      </c>
      <c r="Y21" s="71" t="s">
        <v>162</v>
      </c>
      <c r="Z21" s="84">
        <v>43101</v>
      </c>
      <c r="AA21" s="84">
        <v>43419</v>
      </c>
      <c r="AB21" s="10">
        <f t="shared" si="2"/>
        <v>318</v>
      </c>
      <c r="AC21" s="11">
        <v>0.33</v>
      </c>
      <c r="AD21" s="12" t="s">
        <v>97</v>
      </c>
      <c r="AE21" s="5" t="s">
        <v>118</v>
      </c>
      <c r="AF21" s="5" t="s">
        <v>119</v>
      </c>
      <c r="AG21" s="5" t="s">
        <v>163</v>
      </c>
      <c r="AH21" s="85"/>
    </row>
    <row r="22" spans="1:34" ht="67.5" x14ac:dyDescent="0.25">
      <c r="A22" s="903"/>
      <c r="B22" s="901"/>
      <c r="C22" s="901"/>
      <c r="D22" s="904"/>
      <c r="E22" s="826"/>
      <c r="F22" s="901"/>
      <c r="G22" s="901"/>
      <c r="H22" s="901"/>
      <c r="I22" s="901"/>
      <c r="J22" s="901"/>
      <c r="K22" s="1118"/>
      <c r="L22" s="1120"/>
      <c r="M22" s="1122"/>
      <c r="N22" s="935"/>
      <c r="O22" s="901"/>
      <c r="P22" s="901"/>
      <c r="Q22" s="935"/>
      <c r="R22" s="86"/>
      <c r="S22" s="1070"/>
      <c r="T22" s="1116"/>
      <c r="U22" s="1116"/>
      <c r="V22" s="1116"/>
      <c r="W22" s="73">
        <v>17</v>
      </c>
      <c r="X22" s="74" t="s">
        <v>95</v>
      </c>
      <c r="Y22" s="87" t="s">
        <v>164</v>
      </c>
      <c r="Z22" s="88">
        <v>43101</v>
      </c>
      <c r="AA22" s="88">
        <v>43419</v>
      </c>
      <c r="AB22" s="77">
        <f t="shared" si="2"/>
        <v>318</v>
      </c>
      <c r="AC22" s="78">
        <v>0.33</v>
      </c>
      <c r="AD22" s="79" t="s">
        <v>97</v>
      </c>
      <c r="AE22" s="89" t="s">
        <v>118</v>
      </c>
      <c r="AF22" s="89" t="s">
        <v>119</v>
      </c>
      <c r="AG22" s="89" t="s">
        <v>163</v>
      </c>
      <c r="AH22" s="90"/>
    </row>
    <row r="23" spans="1:34" ht="68.25" thickBot="1" x14ac:dyDescent="0.3">
      <c r="A23" s="889"/>
      <c r="B23" s="891"/>
      <c r="C23" s="891"/>
      <c r="D23" s="893"/>
      <c r="E23" s="827"/>
      <c r="F23" s="891"/>
      <c r="G23" s="891"/>
      <c r="H23" s="891"/>
      <c r="I23" s="891"/>
      <c r="J23" s="891"/>
      <c r="K23" s="1119"/>
      <c r="L23" s="1121"/>
      <c r="M23" s="1123"/>
      <c r="N23" s="936"/>
      <c r="O23" s="891"/>
      <c r="P23" s="891"/>
      <c r="Q23" s="936"/>
      <c r="R23" s="91"/>
      <c r="S23" s="1071"/>
      <c r="T23" s="1117"/>
      <c r="U23" s="1117"/>
      <c r="V23" s="1117"/>
      <c r="W23" s="17">
        <v>18</v>
      </c>
      <c r="X23" s="18" t="s">
        <v>95</v>
      </c>
      <c r="Y23" s="92" t="s">
        <v>165</v>
      </c>
      <c r="Z23" s="93">
        <v>43101</v>
      </c>
      <c r="AA23" s="93">
        <v>43419</v>
      </c>
      <c r="AB23" s="21">
        <f t="shared" si="2"/>
        <v>318</v>
      </c>
      <c r="AC23" s="22">
        <v>0.34</v>
      </c>
      <c r="AD23" s="23" t="s">
        <v>97</v>
      </c>
      <c r="AE23" s="16" t="s">
        <v>118</v>
      </c>
      <c r="AF23" s="16" t="s">
        <v>119</v>
      </c>
      <c r="AG23" s="16" t="s">
        <v>163</v>
      </c>
      <c r="AH23" s="94"/>
    </row>
    <row r="24" spans="1:34" ht="42" thickTop="1" thickBot="1" x14ac:dyDescent="0.3">
      <c r="A24" s="27" t="s">
        <v>80</v>
      </c>
      <c r="B24" s="28" t="s">
        <v>80</v>
      </c>
      <c r="C24" s="28" t="s">
        <v>81</v>
      </c>
      <c r="D24" s="29" t="s">
        <v>82</v>
      </c>
      <c r="E24" s="30" t="s">
        <v>166</v>
      </c>
      <c r="F24" s="28" t="s">
        <v>167</v>
      </c>
      <c r="G24" s="28" t="s">
        <v>168</v>
      </c>
      <c r="H24" s="28" t="s">
        <v>169</v>
      </c>
      <c r="I24" s="28">
        <v>98</v>
      </c>
      <c r="J24" s="28" t="s">
        <v>113</v>
      </c>
      <c r="K24" s="28" t="s">
        <v>170</v>
      </c>
      <c r="L24" s="31" t="s">
        <v>89</v>
      </c>
      <c r="M24" s="29" t="s">
        <v>171</v>
      </c>
      <c r="N24" s="33">
        <v>2</v>
      </c>
      <c r="O24" s="95">
        <v>4</v>
      </c>
      <c r="P24" s="28" t="s">
        <v>87</v>
      </c>
      <c r="Q24" s="41" t="s">
        <v>92</v>
      </c>
      <c r="R24" s="34"/>
      <c r="S24" s="34"/>
      <c r="T24" s="61"/>
      <c r="U24" s="96" t="s">
        <v>172</v>
      </c>
      <c r="V24" s="41" t="s">
        <v>173</v>
      </c>
      <c r="W24" s="36">
        <v>19</v>
      </c>
      <c r="X24" s="31" t="s">
        <v>95</v>
      </c>
      <c r="Y24" s="62" t="s">
        <v>174</v>
      </c>
      <c r="Z24" s="63">
        <v>43190</v>
      </c>
      <c r="AA24" s="63">
        <v>43434</v>
      </c>
      <c r="AB24" s="39">
        <f t="shared" si="2"/>
        <v>244</v>
      </c>
      <c r="AC24" s="40">
        <v>1</v>
      </c>
      <c r="AD24" s="41" t="s">
        <v>97</v>
      </c>
      <c r="AE24" s="41" t="s">
        <v>175</v>
      </c>
      <c r="AF24" s="41" t="s">
        <v>176</v>
      </c>
      <c r="AG24" s="41"/>
      <c r="AH24" s="66"/>
    </row>
    <row r="25" spans="1:34" ht="42" thickTop="1" thickBot="1" x14ac:dyDescent="0.3">
      <c r="A25" s="27" t="s">
        <v>80</v>
      </c>
      <c r="B25" s="28" t="s">
        <v>80</v>
      </c>
      <c r="C25" s="28" t="s">
        <v>81</v>
      </c>
      <c r="D25" s="29" t="s">
        <v>82</v>
      </c>
      <c r="E25" s="30" t="s">
        <v>166</v>
      </c>
      <c r="F25" s="28" t="s">
        <v>167</v>
      </c>
      <c r="G25" s="28" t="s">
        <v>168</v>
      </c>
      <c r="H25" s="28" t="s">
        <v>169</v>
      </c>
      <c r="I25" s="28">
        <v>98</v>
      </c>
      <c r="J25" s="28" t="s">
        <v>113</v>
      </c>
      <c r="K25" s="28" t="s">
        <v>177</v>
      </c>
      <c r="L25" s="31" t="s">
        <v>89</v>
      </c>
      <c r="M25" s="29" t="s">
        <v>178</v>
      </c>
      <c r="N25" s="33">
        <v>2</v>
      </c>
      <c r="O25" s="28">
        <v>100</v>
      </c>
      <c r="P25" s="28" t="s">
        <v>113</v>
      </c>
      <c r="Q25" s="41" t="s">
        <v>92</v>
      </c>
      <c r="R25" s="34"/>
      <c r="S25" s="34"/>
      <c r="T25" s="61"/>
      <c r="U25" s="96" t="s">
        <v>172</v>
      </c>
      <c r="V25" s="41" t="s">
        <v>173</v>
      </c>
      <c r="W25" s="36">
        <v>20</v>
      </c>
      <c r="X25" s="31" t="s">
        <v>95</v>
      </c>
      <c r="Y25" s="62" t="s">
        <v>179</v>
      </c>
      <c r="Z25" s="63">
        <v>43101</v>
      </c>
      <c r="AA25" s="63">
        <v>43190</v>
      </c>
      <c r="AB25" s="39">
        <f t="shared" si="2"/>
        <v>89</v>
      </c>
      <c r="AC25" s="40">
        <v>1</v>
      </c>
      <c r="AD25" s="41" t="s">
        <v>97</v>
      </c>
      <c r="AE25" s="41" t="s">
        <v>175</v>
      </c>
      <c r="AF25" s="41" t="s">
        <v>176</v>
      </c>
      <c r="AG25" s="41" t="s">
        <v>180</v>
      </c>
      <c r="AH25" s="66" t="s">
        <v>181</v>
      </c>
    </row>
    <row r="26" spans="1:34" ht="69" thickTop="1" thickBot="1" x14ac:dyDescent="0.3">
      <c r="A26" s="27" t="s">
        <v>80</v>
      </c>
      <c r="B26" s="28" t="s">
        <v>80</v>
      </c>
      <c r="C26" s="28" t="s">
        <v>81</v>
      </c>
      <c r="D26" s="29" t="s">
        <v>82</v>
      </c>
      <c r="E26" s="30" t="s">
        <v>166</v>
      </c>
      <c r="F26" s="28" t="s">
        <v>167</v>
      </c>
      <c r="G26" s="28" t="s">
        <v>168</v>
      </c>
      <c r="H26" s="28" t="s">
        <v>169</v>
      </c>
      <c r="I26" s="28">
        <v>98</v>
      </c>
      <c r="J26" s="28" t="s">
        <v>113</v>
      </c>
      <c r="K26" s="28" t="s">
        <v>182</v>
      </c>
      <c r="L26" s="31" t="s">
        <v>89</v>
      </c>
      <c r="M26" s="29" t="s">
        <v>183</v>
      </c>
      <c r="N26" s="33">
        <v>2</v>
      </c>
      <c r="O26" s="28">
        <v>1</v>
      </c>
      <c r="P26" s="28" t="s">
        <v>87</v>
      </c>
      <c r="Q26" s="41" t="s">
        <v>92</v>
      </c>
      <c r="R26" s="34"/>
      <c r="S26" s="34"/>
      <c r="T26" s="61"/>
      <c r="U26" s="96" t="s">
        <v>172</v>
      </c>
      <c r="V26" s="41" t="s">
        <v>173</v>
      </c>
      <c r="W26" s="36">
        <v>21</v>
      </c>
      <c r="X26" s="31" t="s">
        <v>95</v>
      </c>
      <c r="Y26" s="62" t="s">
        <v>184</v>
      </c>
      <c r="Z26" s="63">
        <v>43132</v>
      </c>
      <c r="AA26" s="63">
        <v>43434</v>
      </c>
      <c r="AB26" s="39">
        <f t="shared" si="2"/>
        <v>302</v>
      </c>
      <c r="AC26" s="40">
        <v>1</v>
      </c>
      <c r="AD26" s="41" t="s">
        <v>97</v>
      </c>
      <c r="AE26" s="41" t="s">
        <v>185</v>
      </c>
      <c r="AF26" s="41" t="s">
        <v>172</v>
      </c>
      <c r="AG26" s="41" t="s">
        <v>186</v>
      </c>
      <c r="AH26" s="66" t="s">
        <v>187</v>
      </c>
    </row>
    <row r="27" spans="1:34" ht="42" thickTop="1" thickBot="1" x14ac:dyDescent="0.3">
      <c r="A27" s="27" t="s">
        <v>80</v>
      </c>
      <c r="B27" s="28" t="s">
        <v>80</v>
      </c>
      <c r="C27" s="28" t="s">
        <v>81</v>
      </c>
      <c r="D27" s="29" t="s">
        <v>82</v>
      </c>
      <c r="E27" s="30" t="s">
        <v>166</v>
      </c>
      <c r="F27" s="28" t="s">
        <v>167</v>
      </c>
      <c r="G27" s="28" t="s">
        <v>168</v>
      </c>
      <c r="H27" s="28" t="s">
        <v>169</v>
      </c>
      <c r="I27" s="28">
        <v>98</v>
      </c>
      <c r="J27" s="28" t="s">
        <v>113</v>
      </c>
      <c r="K27" s="28" t="s">
        <v>188</v>
      </c>
      <c r="L27" s="31" t="s">
        <v>89</v>
      </c>
      <c r="M27" s="29" t="s">
        <v>189</v>
      </c>
      <c r="N27" s="33">
        <v>3</v>
      </c>
      <c r="O27" s="28">
        <v>100</v>
      </c>
      <c r="P27" s="28" t="s">
        <v>113</v>
      </c>
      <c r="Q27" s="41" t="s">
        <v>92</v>
      </c>
      <c r="R27" s="34"/>
      <c r="S27" s="34"/>
      <c r="T27" s="61"/>
      <c r="U27" s="96" t="s">
        <v>172</v>
      </c>
      <c r="V27" s="41" t="s">
        <v>173</v>
      </c>
      <c r="W27" s="36">
        <v>22</v>
      </c>
      <c r="X27" s="31" t="s">
        <v>95</v>
      </c>
      <c r="Y27" s="62" t="s">
        <v>190</v>
      </c>
      <c r="Z27" s="63">
        <v>43101</v>
      </c>
      <c r="AA27" s="63">
        <v>43190</v>
      </c>
      <c r="AB27" s="39">
        <f t="shared" si="2"/>
        <v>89</v>
      </c>
      <c r="AC27" s="40">
        <v>1</v>
      </c>
      <c r="AD27" s="41" t="s">
        <v>97</v>
      </c>
      <c r="AE27" s="41" t="s">
        <v>175</v>
      </c>
      <c r="AF27" s="41" t="s">
        <v>176</v>
      </c>
      <c r="AG27" s="41"/>
      <c r="AH27" s="66"/>
    </row>
    <row r="28" spans="1:34" ht="27.75" thickTop="1" x14ac:dyDescent="0.25">
      <c r="A28" s="888" t="s">
        <v>80</v>
      </c>
      <c r="B28" s="890" t="s">
        <v>80</v>
      </c>
      <c r="C28" s="890" t="s">
        <v>81</v>
      </c>
      <c r="D28" s="892" t="s">
        <v>82</v>
      </c>
      <c r="E28" s="1011" t="s">
        <v>166</v>
      </c>
      <c r="F28" s="890" t="s">
        <v>167</v>
      </c>
      <c r="G28" s="890" t="s">
        <v>168</v>
      </c>
      <c r="H28" s="890" t="s">
        <v>169</v>
      </c>
      <c r="I28" s="890">
        <v>98</v>
      </c>
      <c r="J28" s="890" t="s">
        <v>113</v>
      </c>
      <c r="K28" s="890" t="s">
        <v>191</v>
      </c>
      <c r="L28" s="1061" t="s">
        <v>89</v>
      </c>
      <c r="M28" s="1072" t="s">
        <v>192</v>
      </c>
      <c r="N28" s="934">
        <v>2</v>
      </c>
      <c r="O28" s="890">
        <v>100</v>
      </c>
      <c r="P28" s="890" t="s">
        <v>113</v>
      </c>
      <c r="Q28" s="792" t="s">
        <v>92</v>
      </c>
      <c r="R28" s="1069"/>
      <c r="S28" s="1069"/>
      <c r="T28" s="837"/>
      <c r="U28" s="1099" t="s">
        <v>172</v>
      </c>
      <c r="V28" s="792" t="s">
        <v>173</v>
      </c>
      <c r="W28" s="6">
        <v>23</v>
      </c>
      <c r="X28" s="7" t="s">
        <v>95</v>
      </c>
      <c r="Y28" s="71" t="s">
        <v>193</v>
      </c>
      <c r="Z28" s="84">
        <v>43101</v>
      </c>
      <c r="AA28" s="84">
        <v>43190</v>
      </c>
      <c r="AB28" s="10">
        <f t="shared" si="2"/>
        <v>89</v>
      </c>
      <c r="AC28" s="11">
        <v>0.5</v>
      </c>
      <c r="AD28" s="12" t="s">
        <v>97</v>
      </c>
      <c r="AE28" s="792" t="s">
        <v>175</v>
      </c>
      <c r="AF28" s="792" t="s">
        <v>176</v>
      </c>
      <c r="AG28" s="792"/>
      <c r="AH28" s="1096"/>
    </row>
    <row r="29" spans="1:34" ht="27.75" thickBot="1" x14ac:dyDescent="0.3">
      <c r="A29" s="1080"/>
      <c r="B29" s="1077"/>
      <c r="C29" s="1077"/>
      <c r="D29" s="1079"/>
      <c r="E29" s="1075"/>
      <c r="F29" s="1077"/>
      <c r="G29" s="1077"/>
      <c r="H29" s="1077"/>
      <c r="I29" s="1077"/>
      <c r="J29" s="1077"/>
      <c r="K29" s="1077"/>
      <c r="L29" s="1078"/>
      <c r="M29" s="1114"/>
      <c r="N29" s="1076"/>
      <c r="O29" s="1077"/>
      <c r="P29" s="1077"/>
      <c r="Q29" s="1111"/>
      <c r="R29" s="1081"/>
      <c r="S29" s="1081"/>
      <c r="T29" s="1004"/>
      <c r="U29" s="1113"/>
      <c r="V29" s="1111"/>
      <c r="W29" s="99">
        <v>24</v>
      </c>
      <c r="X29" s="100" t="s">
        <v>95</v>
      </c>
      <c r="Y29" s="101" t="s">
        <v>194</v>
      </c>
      <c r="Z29" s="102">
        <v>43190</v>
      </c>
      <c r="AA29" s="102">
        <v>43434</v>
      </c>
      <c r="AB29" s="103">
        <f t="shared" si="2"/>
        <v>244</v>
      </c>
      <c r="AC29" s="104">
        <v>0.5</v>
      </c>
      <c r="AD29" s="105" t="s">
        <v>97</v>
      </c>
      <c r="AE29" s="1111"/>
      <c r="AF29" s="1111"/>
      <c r="AG29" s="1111"/>
      <c r="AH29" s="1112"/>
    </row>
    <row r="30" spans="1:34" ht="81.75" thickTop="1" x14ac:dyDescent="0.25">
      <c r="A30" s="888" t="s">
        <v>80</v>
      </c>
      <c r="B30" s="890" t="s">
        <v>80</v>
      </c>
      <c r="C30" s="890" t="s">
        <v>81</v>
      </c>
      <c r="D30" s="892" t="s">
        <v>82</v>
      </c>
      <c r="E30" s="1011" t="s">
        <v>166</v>
      </c>
      <c r="F30" s="890" t="s">
        <v>167</v>
      </c>
      <c r="G30" s="890" t="s">
        <v>168</v>
      </c>
      <c r="H30" s="890" t="s">
        <v>169</v>
      </c>
      <c r="I30" s="890">
        <v>98</v>
      </c>
      <c r="J30" s="890" t="s">
        <v>113</v>
      </c>
      <c r="K30" s="890" t="s">
        <v>195</v>
      </c>
      <c r="L30" s="1061" t="s">
        <v>89</v>
      </c>
      <c r="M30" s="1072" t="s">
        <v>196</v>
      </c>
      <c r="N30" s="934">
        <v>2</v>
      </c>
      <c r="O30" s="890">
        <v>15</v>
      </c>
      <c r="P30" s="890" t="s">
        <v>113</v>
      </c>
      <c r="Q30" s="792" t="s">
        <v>92</v>
      </c>
      <c r="R30" s="1069"/>
      <c r="S30" s="1108">
        <v>147125654</v>
      </c>
      <c r="T30" s="837" t="s">
        <v>197</v>
      </c>
      <c r="U30" s="1099" t="s">
        <v>172</v>
      </c>
      <c r="V30" s="792" t="s">
        <v>173</v>
      </c>
      <c r="W30" s="6">
        <v>25</v>
      </c>
      <c r="X30" s="7" t="s">
        <v>95</v>
      </c>
      <c r="Y30" s="106" t="s">
        <v>198</v>
      </c>
      <c r="Z30" s="651">
        <v>43266</v>
      </c>
      <c r="AA30" s="651">
        <v>43434</v>
      </c>
      <c r="AB30" s="10">
        <f t="shared" si="2"/>
        <v>168</v>
      </c>
      <c r="AC30" s="11">
        <v>0.5</v>
      </c>
      <c r="AD30" s="12" t="s">
        <v>97</v>
      </c>
      <c r="AE30" s="792" t="s">
        <v>175</v>
      </c>
      <c r="AF30" s="792" t="s">
        <v>176</v>
      </c>
      <c r="AG30" s="792"/>
      <c r="AH30" s="1096"/>
    </row>
    <row r="31" spans="1:34" x14ac:dyDescent="0.25">
      <c r="A31" s="903"/>
      <c r="B31" s="901"/>
      <c r="C31" s="901"/>
      <c r="D31" s="904"/>
      <c r="E31" s="826"/>
      <c r="F31" s="901"/>
      <c r="G31" s="901"/>
      <c r="H31" s="901"/>
      <c r="I31" s="901"/>
      <c r="J31" s="901"/>
      <c r="K31" s="901"/>
      <c r="L31" s="1062"/>
      <c r="M31" s="1073"/>
      <c r="N31" s="935"/>
      <c r="O31" s="901"/>
      <c r="P31" s="901"/>
      <c r="Q31" s="808"/>
      <c r="R31" s="1070"/>
      <c r="S31" s="1109"/>
      <c r="T31" s="842"/>
      <c r="U31" s="1100"/>
      <c r="V31" s="808"/>
      <c r="W31" s="73">
        <v>26</v>
      </c>
      <c r="X31" s="74" t="s">
        <v>95</v>
      </c>
      <c r="Y31" s="75" t="s">
        <v>199</v>
      </c>
      <c r="Z31" s="654">
        <v>43313</v>
      </c>
      <c r="AA31" s="654">
        <v>43434</v>
      </c>
      <c r="AB31" s="77">
        <f t="shared" si="2"/>
        <v>121</v>
      </c>
      <c r="AC31" s="78">
        <v>0.35</v>
      </c>
      <c r="AD31" s="79" t="s">
        <v>97</v>
      </c>
      <c r="AE31" s="808"/>
      <c r="AF31" s="808"/>
      <c r="AG31" s="808"/>
      <c r="AH31" s="1097"/>
    </row>
    <row r="32" spans="1:34" ht="27.75" thickBot="1" x14ac:dyDescent="0.3">
      <c r="A32" s="889"/>
      <c r="B32" s="891"/>
      <c r="C32" s="891"/>
      <c r="D32" s="893"/>
      <c r="E32" s="827"/>
      <c r="F32" s="891"/>
      <c r="G32" s="891"/>
      <c r="H32" s="891"/>
      <c r="I32" s="891"/>
      <c r="J32" s="891"/>
      <c r="K32" s="891"/>
      <c r="L32" s="1063"/>
      <c r="M32" s="1074"/>
      <c r="N32" s="936"/>
      <c r="O32" s="891"/>
      <c r="P32" s="891"/>
      <c r="Q32" s="793"/>
      <c r="R32" s="1071"/>
      <c r="S32" s="1110"/>
      <c r="T32" s="838"/>
      <c r="U32" s="1101"/>
      <c r="V32" s="793"/>
      <c r="W32" s="17">
        <v>27</v>
      </c>
      <c r="X32" s="18" t="s">
        <v>95</v>
      </c>
      <c r="Y32" s="81" t="s">
        <v>200</v>
      </c>
      <c r="Z32" s="653">
        <v>43405</v>
      </c>
      <c r="AA32" s="93">
        <v>43434</v>
      </c>
      <c r="AB32" s="21">
        <f t="shared" si="2"/>
        <v>29</v>
      </c>
      <c r="AC32" s="22">
        <v>0.15</v>
      </c>
      <c r="AD32" s="23" t="s">
        <v>97</v>
      </c>
      <c r="AE32" s="793"/>
      <c r="AF32" s="793"/>
      <c r="AG32" s="793"/>
      <c r="AH32" s="1098"/>
    </row>
    <row r="33" spans="1:34" ht="27.75" thickTop="1" x14ac:dyDescent="0.25">
      <c r="A33" s="1107" t="s">
        <v>201</v>
      </c>
      <c r="B33" s="1104" t="s">
        <v>201</v>
      </c>
      <c r="C33" s="1104" t="s">
        <v>81</v>
      </c>
      <c r="D33" s="1102" t="s">
        <v>82</v>
      </c>
      <c r="E33" s="1104" t="s">
        <v>202</v>
      </c>
      <c r="F33" s="1104" t="s">
        <v>203</v>
      </c>
      <c r="G33" s="1104" t="s">
        <v>204</v>
      </c>
      <c r="H33" s="1104" t="s">
        <v>205</v>
      </c>
      <c r="I33" s="1104">
        <v>100</v>
      </c>
      <c r="J33" s="1104" t="s">
        <v>113</v>
      </c>
      <c r="K33" s="1104" t="s">
        <v>206</v>
      </c>
      <c r="L33" s="1106" t="s">
        <v>89</v>
      </c>
      <c r="M33" s="1102" t="s">
        <v>207</v>
      </c>
      <c r="N33" s="1103">
        <v>0.25</v>
      </c>
      <c r="O33" s="1104">
        <v>50</v>
      </c>
      <c r="P33" s="1104" t="s">
        <v>91</v>
      </c>
      <c r="Q33" s="1104" t="s">
        <v>208</v>
      </c>
      <c r="R33" s="1105">
        <v>0</v>
      </c>
      <c r="S33" s="1105"/>
      <c r="T33" s="1105" t="s">
        <v>209</v>
      </c>
      <c r="U33" s="1104" t="s">
        <v>210</v>
      </c>
      <c r="V33" s="1104" t="s">
        <v>211</v>
      </c>
      <c r="W33" s="109">
        <v>28</v>
      </c>
      <c r="X33" s="110" t="s">
        <v>95</v>
      </c>
      <c r="Y33" s="111" t="s">
        <v>212</v>
      </c>
      <c r="Z33" s="112">
        <v>43132</v>
      </c>
      <c r="AA33" s="112">
        <v>43434</v>
      </c>
      <c r="AB33" s="113">
        <f t="shared" ref="AB33:AB40" si="3">+AA33-Z33</f>
        <v>302</v>
      </c>
      <c r="AC33" s="114">
        <v>0.7</v>
      </c>
      <c r="AD33" s="115" t="s">
        <v>97</v>
      </c>
      <c r="AE33" s="115" t="s">
        <v>211</v>
      </c>
      <c r="AF33" s="115" t="s">
        <v>210</v>
      </c>
      <c r="AG33" s="115" t="s">
        <v>213</v>
      </c>
      <c r="AH33" s="116" t="s">
        <v>214</v>
      </c>
    </row>
    <row r="34" spans="1:34" ht="41.25" thickBot="1" x14ac:dyDescent="0.3">
      <c r="A34" s="807"/>
      <c r="B34" s="793"/>
      <c r="C34" s="793"/>
      <c r="D34" s="804"/>
      <c r="E34" s="793"/>
      <c r="F34" s="793"/>
      <c r="G34" s="793"/>
      <c r="H34" s="793"/>
      <c r="I34" s="793"/>
      <c r="J34" s="793"/>
      <c r="K34" s="793"/>
      <c r="L34" s="844"/>
      <c r="M34" s="804"/>
      <c r="N34" s="944"/>
      <c r="O34" s="793"/>
      <c r="P34" s="793"/>
      <c r="Q34" s="793"/>
      <c r="R34" s="838"/>
      <c r="S34" s="838"/>
      <c r="T34" s="838"/>
      <c r="U34" s="793"/>
      <c r="V34" s="793"/>
      <c r="W34" s="17">
        <v>29</v>
      </c>
      <c r="X34" s="18" t="s">
        <v>95</v>
      </c>
      <c r="Y34" s="81" t="s">
        <v>215</v>
      </c>
      <c r="Z34" s="93">
        <v>43132</v>
      </c>
      <c r="AA34" s="93">
        <v>43465</v>
      </c>
      <c r="AB34" s="21">
        <f t="shared" si="3"/>
        <v>333</v>
      </c>
      <c r="AC34" s="22">
        <v>0.3</v>
      </c>
      <c r="AD34" s="23" t="s">
        <v>97</v>
      </c>
      <c r="AE34" s="23" t="s">
        <v>211</v>
      </c>
      <c r="AF34" s="23" t="s">
        <v>210</v>
      </c>
      <c r="AG34" s="23" t="s">
        <v>213</v>
      </c>
      <c r="AH34" s="82" t="s">
        <v>214</v>
      </c>
    </row>
    <row r="35" spans="1:34" ht="27.75" thickTop="1" x14ac:dyDescent="0.25">
      <c r="A35" s="805" t="s">
        <v>201</v>
      </c>
      <c r="B35" s="792" t="s">
        <v>201</v>
      </c>
      <c r="C35" s="792" t="s">
        <v>81</v>
      </c>
      <c r="D35" s="796" t="s">
        <v>82</v>
      </c>
      <c r="E35" s="792" t="s">
        <v>202</v>
      </c>
      <c r="F35" s="792" t="s">
        <v>203</v>
      </c>
      <c r="G35" s="792" t="s">
        <v>204</v>
      </c>
      <c r="H35" s="792" t="s">
        <v>205</v>
      </c>
      <c r="I35" s="792">
        <v>100</v>
      </c>
      <c r="J35" s="792" t="s">
        <v>113</v>
      </c>
      <c r="K35" s="792" t="s">
        <v>216</v>
      </c>
      <c r="L35" s="794" t="s">
        <v>89</v>
      </c>
      <c r="M35" s="796" t="s">
        <v>217</v>
      </c>
      <c r="N35" s="824">
        <v>0.3</v>
      </c>
      <c r="O35" s="792">
        <v>100</v>
      </c>
      <c r="P35" s="792" t="s">
        <v>113</v>
      </c>
      <c r="Q35" s="792" t="s">
        <v>208</v>
      </c>
      <c r="R35" s="837">
        <v>360500000</v>
      </c>
      <c r="S35" s="837"/>
      <c r="T35" s="837"/>
      <c r="U35" s="792" t="s">
        <v>210</v>
      </c>
      <c r="V35" s="792" t="s">
        <v>211</v>
      </c>
      <c r="W35" s="6">
        <v>30</v>
      </c>
      <c r="X35" s="7" t="s">
        <v>95</v>
      </c>
      <c r="Y35" s="71" t="s">
        <v>218</v>
      </c>
      <c r="Z35" s="84">
        <v>43160</v>
      </c>
      <c r="AA35" s="84">
        <v>43465</v>
      </c>
      <c r="AB35" s="10">
        <f t="shared" si="3"/>
        <v>305</v>
      </c>
      <c r="AC35" s="11">
        <v>0.6</v>
      </c>
      <c r="AD35" s="12" t="s">
        <v>97</v>
      </c>
      <c r="AE35" s="12" t="s">
        <v>211</v>
      </c>
      <c r="AF35" s="12" t="s">
        <v>210</v>
      </c>
      <c r="AG35" s="12" t="s">
        <v>219</v>
      </c>
      <c r="AH35" s="72" t="s">
        <v>220</v>
      </c>
    </row>
    <row r="36" spans="1:34" ht="27.75" thickBot="1" x14ac:dyDescent="0.3">
      <c r="A36" s="807"/>
      <c r="B36" s="793"/>
      <c r="C36" s="793"/>
      <c r="D36" s="804"/>
      <c r="E36" s="793"/>
      <c r="F36" s="793"/>
      <c r="G36" s="793"/>
      <c r="H36" s="793"/>
      <c r="I36" s="793"/>
      <c r="J36" s="793"/>
      <c r="K36" s="793"/>
      <c r="L36" s="844"/>
      <c r="M36" s="804"/>
      <c r="N36" s="944"/>
      <c r="O36" s="793"/>
      <c r="P36" s="793"/>
      <c r="Q36" s="793"/>
      <c r="R36" s="838"/>
      <c r="S36" s="838"/>
      <c r="T36" s="838"/>
      <c r="U36" s="793"/>
      <c r="V36" s="793"/>
      <c r="W36" s="17">
        <v>31</v>
      </c>
      <c r="X36" s="18" t="s">
        <v>95</v>
      </c>
      <c r="Y36" s="81" t="s">
        <v>221</v>
      </c>
      <c r="Z36" s="93">
        <v>43132</v>
      </c>
      <c r="AA36" s="93">
        <v>43434</v>
      </c>
      <c r="AB36" s="21">
        <f t="shared" si="3"/>
        <v>302</v>
      </c>
      <c r="AC36" s="22">
        <v>0.4</v>
      </c>
      <c r="AD36" s="23" t="s">
        <v>97</v>
      </c>
      <c r="AE36" s="23" t="s">
        <v>211</v>
      </c>
      <c r="AF36" s="23" t="s">
        <v>210</v>
      </c>
      <c r="AG36" s="23" t="s">
        <v>219</v>
      </c>
      <c r="AH36" s="82" t="s">
        <v>220</v>
      </c>
    </row>
    <row r="37" spans="1:34" ht="41.25" thickTop="1" x14ac:dyDescent="0.25">
      <c r="A37" s="805" t="s">
        <v>201</v>
      </c>
      <c r="B37" s="792" t="s">
        <v>201</v>
      </c>
      <c r="C37" s="792" t="s">
        <v>81</v>
      </c>
      <c r="D37" s="796" t="s">
        <v>82</v>
      </c>
      <c r="E37" s="792" t="s">
        <v>202</v>
      </c>
      <c r="F37" s="792" t="s">
        <v>203</v>
      </c>
      <c r="G37" s="792" t="s">
        <v>204</v>
      </c>
      <c r="H37" s="792" t="s">
        <v>205</v>
      </c>
      <c r="I37" s="792">
        <v>100</v>
      </c>
      <c r="J37" s="792" t="s">
        <v>113</v>
      </c>
      <c r="K37" s="792" t="s">
        <v>222</v>
      </c>
      <c r="L37" s="794" t="s">
        <v>89</v>
      </c>
      <c r="M37" s="796" t="s">
        <v>223</v>
      </c>
      <c r="N37" s="824">
        <v>0.3</v>
      </c>
      <c r="O37" s="792">
        <v>1</v>
      </c>
      <c r="P37" s="792" t="s">
        <v>91</v>
      </c>
      <c r="Q37" s="792" t="s">
        <v>208</v>
      </c>
      <c r="R37" s="837">
        <v>0</v>
      </c>
      <c r="S37" s="837"/>
      <c r="T37" s="837"/>
      <c r="U37" s="792" t="s">
        <v>210</v>
      </c>
      <c r="V37" s="792" t="s">
        <v>211</v>
      </c>
      <c r="W37" s="6">
        <v>32</v>
      </c>
      <c r="X37" s="7" t="s">
        <v>95</v>
      </c>
      <c r="Y37" s="71" t="s">
        <v>224</v>
      </c>
      <c r="Z37" s="84">
        <v>43132</v>
      </c>
      <c r="AA37" s="84">
        <v>43465</v>
      </c>
      <c r="AB37" s="10">
        <f t="shared" si="3"/>
        <v>333</v>
      </c>
      <c r="AC37" s="11">
        <v>0.25</v>
      </c>
      <c r="AD37" s="12" t="s">
        <v>97</v>
      </c>
      <c r="AE37" s="12" t="s">
        <v>211</v>
      </c>
      <c r="AF37" s="12" t="s">
        <v>210</v>
      </c>
      <c r="AG37" s="12" t="s">
        <v>219</v>
      </c>
      <c r="AH37" s="72" t="s">
        <v>220</v>
      </c>
    </row>
    <row r="38" spans="1:34" ht="27" x14ac:dyDescent="0.25">
      <c r="A38" s="806"/>
      <c r="B38" s="808"/>
      <c r="C38" s="808"/>
      <c r="D38" s="809"/>
      <c r="E38" s="808"/>
      <c r="F38" s="808"/>
      <c r="G38" s="808"/>
      <c r="H38" s="808"/>
      <c r="I38" s="808"/>
      <c r="J38" s="808"/>
      <c r="K38" s="808"/>
      <c r="L38" s="843"/>
      <c r="M38" s="809"/>
      <c r="N38" s="943"/>
      <c r="O38" s="808"/>
      <c r="P38" s="808"/>
      <c r="Q38" s="808"/>
      <c r="R38" s="842"/>
      <c r="S38" s="842"/>
      <c r="T38" s="842"/>
      <c r="U38" s="808"/>
      <c r="V38" s="808"/>
      <c r="W38" s="73">
        <v>33</v>
      </c>
      <c r="X38" s="74" t="s">
        <v>95</v>
      </c>
      <c r="Y38" s="75" t="s">
        <v>225</v>
      </c>
      <c r="Z38" s="88">
        <v>43132</v>
      </c>
      <c r="AA38" s="88">
        <v>43434</v>
      </c>
      <c r="AB38" s="77">
        <f t="shared" si="3"/>
        <v>302</v>
      </c>
      <c r="AC38" s="78">
        <v>0.5</v>
      </c>
      <c r="AD38" s="79" t="s">
        <v>97</v>
      </c>
      <c r="AE38" s="79" t="s">
        <v>211</v>
      </c>
      <c r="AF38" s="79" t="s">
        <v>210</v>
      </c>
      <c r="AG38" s="79" t="s">
        <v>219</v>
      </c>
      <c r="AH38" s="80" t="s">
        <v>220</v>
      </c>
    </row>
    <row r="39" spans="1:34" ht="27.75" thickBot="1" x14ac:dyDescent="0.3">
      <c r="A39" s="807"/>
      <c r="B39" s="793"/>
      <c r="C39" s="793"/>
      <c r="D39" s="804"/>
      <c r="E39" s="793"/>
      <c r="F39" s="793"/>
      <c r="G39" s="793"/>
      <c r="H39" s="793"/>
      <c r="I39" s="793"/>
      <c r="J39" s="793"/>
      <c r="K39" s="793"/>
      <c r="L39" s="844"/>
      <c r="M39" s="804"/>
      <c r="N39" s="944"/>
      <c r="O39" s="793"/>
      <c r="P39" s="793"/>
      <c r="Q39" s="793"/>
      <c r="R39" s="838"/>
      <c r="S39" s="838"/>
      <c r="T39" s="838"/>
      <c r="U39" s="793"/>
      <c r="V39" s="793"/>
      <c r="W39" s="17">
        <v>34</v>
      </c>
      <c r="X39" s="18" t="s">
        <v>95</v>
      </c>
      <c r="Y39" s="81" t="s">
        <v>226</v>
      </c>
      <c r="Z39" s="93">
        <v>43132</v>
      </c>
      <c r="AA39" s="93">
        <v>43434</v>
      </c>
      <c r="AB39" s="21">
        <f t="shared" si="3"/>
        <v>302</v>
      </c>
      <c r="AC39" s="22">
        <v>0.25</v>
      </c>
      <c r="AD39" s="23" t="s">
        <v>97</v>
      </c>
      <c r="AE39" s="23" t="s">
        <v>211</v>
      </c>
      <c r="AF39" s="23" t="s">
        <v>210</v>
      </c>
      <c r="AG39" s="23" t="s">
        <v>219</v>
      </c>
      <c r="AH39" s="82" t="s">
        <v>220</v>
      </c>
    </row>
    <row r="40" spans="1:34" ht="42" thickTop="1" thickBot="1" x14ac:dyDescent="0.3">
      <c r="A40" s="117" t="s">
        <v>201</v>
      </c>
      <c r="B40" s="58" t="s">
        <v>201</v>
      </c>
      <c r="C40" s="58" t="s">
        <v>81</v>
      </c>
      <c r="D40" s="118" t="s">
        <v>82</v>
      </c>
      <c r="E40" s="58" t="s">
        <v>202</v>
      </c>
      <c r="F40" s="58" t="s">
        <v>203</v>
      </c>
      <c r="G40" s="58" t="s">
        <v>204</v>
      </c>
      <c r="H40" s="58" t="s">
        <v>205</v>
      </c>
      <c r="I40" s="58">
        <v>100</v>
      </c>
      <c r="J40" s="58" t="s">
        <v>113</v>
      </c>
      <c r="K40" s="58" t="s">
        <v>227</v>
      </c>
      <c r="L40" s="119" t="s">
        <v>89</v>
      </c>
      <c r="M40" s="118" t="s">
        <v>228</v>
      </c>
      <c r="N40" s="120">
        <v>0.15</v>
      </c>
      <c r="O40" s="58">
        <v>50</v>
      </c>
      <c r="P40" s="58" t="s">
        <v>91</v>
      </c>
      <c r="Q40" s="58" t="s">
        <v>208</v>
      </c>
      <c r="R40" s="51">
        <v>0</v>
      </c>
      <c r="S40" s="51"/>
      <c r="T40" s="51"/>
      <c r="U40" s="58" t="s">
        <v>210</v>
      </c>
      <c r="V40" s="58" t="s">
        <v>211</v>
      </c>
      <c r="W40" s="53">
        <v>35</v>
      </c>
      <c r="X40" s="47" t="s">
        <v>95</v>
      </c>
      <c r="Y40" s="118" t="s">
        <v>229</v>
      </c>
      <c r="Z40" s="55">
        <v>43132</v>
      </c>
      <c r="AA40" s="55">
        <v>43434</v>
      </c>
      <c r="AB40" s="56">
        <f t="shared" si="3"/>
        <v>302</v>
      </c>
      <c r="AC40" s="57">
        <v>1</v>
      </c>
      <c r="AD40" s="58" t="s">
        <v>97</v>
      </c>
      <c r="AE40" s="58" t="s">
        <v>211</v>
      </c>
      <c r="AF40" s="58" t="s">
        <v>210</v>
      </c>
      <c r="AG40" s="58" t="s">
        <v>219</v>
      </c>
      <c r="AH40" s="121" t="s">
        <v>220</v>
      </c>
    </row>
    <row r="41" spans="1:34" ht="55.5" thickTop="1" thickBot="1" x14ac:dyDescent="0.3">
      <c r="A41" s="122" t="s">
        <v>230</v>
      </c>
      <c r="B41" s="123" t="s">
        <v>230</v>
      </c>
      <c r="C41" s="123" t="s">
        <v>231</v>
      </c>
      <c r="D41" s="124" t="s">
        <v>82</v>
      </c>
      <c r="E41" s="123" t="s">
        <v>232</v>
      </c>
      <c r="F41" s="123" t="s">
        <v>233</v>
      </c>
      <c r="G41" s="123" t="s">
        <v>234</v>
      </c>
      <c r="H41" s="123" t="s">
        <v>235</v>
      </c>
      <c r="I41" s="123">
        <v>100</v>
      </c>
      <c r="J41" s="123" t="s">
        <v>113</v>
      </c>
      <c r="K41" s="123" t="s">
        <v>236</v>
      </c>
      <c r="L41" s="125" t="s">
        <v>89</v>
      </c>
      <c r="M41" s="124" t="s">
        <v>237</v>
      </c>
      <c r="N41" s="126">
        <v>0.02</v>
      </c>
      <c r="O41" s="123">
        <v>100</v>
      </c>
      <c r="P41" s="123" t="s">
        <v>113</v>
      </c>
      <c r="Q41" s="123" t="s">
        <v>208</v>
      </c>
      <c r="R41" s="123"/>
      <c r="S41" s="123"/>
      <c r="T41" s="127"/>
      <c r="U41" s="123" t="s">
        <v>238</v>
      </c>
      <c r="V41" s="123" t="s">
        <v>239</v>
      </c>
      <c r="W41" s="53">
        <v>36</v>
      </c>
      <c r="X41" s="47" t="s">
        <v>95</v>
      </c>
      <c r="Y41" s="124" t="s">
        <v>240</v>
      </c>
      <c r="Z41" s="128">
        <v>43160</v>
      </c>
      <c r="AA41" s="128">
        <v>43464</v>
      </c>
      <c r="AB41" s="129">
        <v>302</v>
      </c>
      <c r="AC41" s="130">
        <v>1</v>
      </c>
      <c r="AD41" s="131" t="s">
        <v>97</v>
      </c>
      <c r="AE41" s="123" t="s">
        <v>241</v>
      </c>
      <c r="AF41" s="123" t="s">
        <v>242</v>
      </c>
      <c r="AG41" s="123" t="s">
        <v>241</v>
      </c>
      <c r="AH41" s="132" t="s">
        <v>242</v>
      </c>
    </row>
    <row r="42" spans="1:34" ht="54.75" thickTop="1" x14ac:dyDescent="0.25">
      <c r="A42" s="908" t="s">
        <v>243</v>
      </c>
      <c r="B42" s="911" t="s">
        <v>243</v>
      </c>
      <c r="C42" s="911" t="s">
        <v>231</v>
      </c>
      <c r="D42" s="911" t="s">
        <v>82</v>
      </c>
      <c r="E42" s="911" t="s">
        <v>232</v>
      </c>
      <c r="F42" s="911" t="s">
        <v>233</v>
      </c>
      <c r="G42" s="911" t="s">
        <v>234</v>
      </c>
      <c r="H42" s="911" t="s">
        <v>235</v>
      </c>
      <c r="I42" s="911">
        <v>100</v>
      </c>
      <c r="J42" s="911" t="s">
        <v>113</v>
      </c>
      <c r="K42" s="911" t="s">
        <v>244</v>
      </c>
      <c r="L42" s="940" t="s">
        <v>89</v>
      </c>
      <c r="M42" s="911" t="s">
        <v>245</v>
      </c>
      <c r="N42" s="973">
        <v>0.5</v>
      </c>
      <c r="O42" s="911">
        <v>6</v>
      </c>
      <c r="P42" s="911" t="s">
        <v>91</v>
      </c>
      <c r="Q42" s="911" t="s">
        <v>208</v>
      </c>
      <c r="R42" s="911"/>
      <c r="S42" s="911"/>
      <c r="T42" s="971"/>
      <c r="U42" s="911" t="s">
        <v>246</v>
      </c>
      <c r="V42" s="911" t="s">
        <v>247</v>
      </c>
      <c r="W42" s="6">
        <v>37</v>
      </c>
      <c r="X42" s="7" t="s">
        <v>95</v>
      </c>
      <c r="Y42" s="71" t="s">
        <v>248</v>
      </c>
      <c r="Z42" s="133">
        <v>43160</v>
      </c>
      <c r="AA42" s="133">
        <v>43464</v>
      </c>
      <c r="AB42" s="134">
        <f>AA42-Z42</f>
        <v>304</v>
      </c>
      <c r="AC42" s="135">
        <v>0.14000000000000001</v>
      </c>
      <c r="AD42" s="136" t="s">
        <v>97</v>
      </c>
      <c r="AE42" s="137" t="s">
        <v>249</v>
      </c>
      <c r="AF42" s="137" t="s">
        <v>246</v>
      </c>
      <c r="AG42" s="137"/>
      <c r="AH42" s="138"/>
    </row>
    <row r="43" spans="1:34" ht="40.5" x14ac:dyDescent="0.25">
      <c r="A43" s="909"/>
      <c r="B43" s="912"/>
      <c r="C43" s="912"/>
      <c r="D43" s="912"/>
      <c r="E43" s="912"/>
      <c r="F43" s="912"/>
      <c r="G43" s="912"/>
      <c r="H43" s="912"/>
      <c r="I43" s="912"/>
      <c r="J43" s="912"/>
      <c r="K43" s="912"/>
      <c r="L43" s="941"/>
      <c r="M43" s="912"/>
      <c r="N43" s="977"/>
      <c r="O43" s="912"/>
      <c r="P43" s="912"/>
      <c r="Q43" s="912"/>
      <c r="R43" s="912"/>
      <c r="S43" s="912"/>
      <c r="T43" s="976"/>
      <c r="U43" s="912"/>
      <c r="V43" s="912"/>
      <c r="W43" s="73">
        <v>38</v>
      </c>
      <c r="X43" s="74" t="s">
        <v>95</v>
      </c>
      <c r="Y43" s="75" t="s">
        <v>250</v>
      </c>
      <c r="Z43" s="139">
        <v>43160</v>
      </c>
      <c r="AA43" s="139">
        <v>43464</v>
      </c>
      <c r="AB43" s="140">
        <f t="shared" ref="AB43:AB106" si="4">AA43-Z43</f>
        <v>304</v>
      </c>
      <c r="AC43" s="78">
        <v>0.14000000000000001</v>
      </c>
      <c r="AD43" s="141" t="s">
        <v>97</v>
      </c>
      <c r="AE43" s="142" t="s">
        <v>249</v>
      </c>
      <c r="AF43" s="143" t="s">
        <v>246</v>
      </c>
      <c r="AG43" s="143"/>
      <c r="AH43" s="144"/>
    </row>
    <row r="44" spans="1:34" ht="27" x14ac:dyDescent="0.25">
      <c r="A44" s="909"/>
      <c r="B44" s="912"/>
      <c r="C44" s="912"/>
      <c r="D44" s="912"/>
      <c r="E44" s="912"/>
      <c r="F44" s="912"/>
      <c r="G44" s="912"/>
      <c r="H44" s="912"/>
      <c r="I44" s="912"/>
      <c r="J44" s="912"/>
      <c r="K44" s="912"/>
      <c r="L44" s="941"/>
      <c r="M44" s="912"/>
      <c r="N44" s="977"/>
      <c r="O44" s="912"/>
      <c r="P44" s="912"/>
      <c r="Q44" s="912"/>
      <c r="R44" s="912"/>
      <c r="S44" s="912"/>
      <c r="T44" s="976"/>
      <c r="U44" s="912"/>
      <c r="V44" s="912"/>
      <c r="W44" s="73">
        <v>39</v>
      </c>
      <c r="X44" s="74" t="s">
        <v>95</v>
      </c>
      <c r="Y44" s="75" t="s">
        <v>251</v>
      </c>
      <c r="Z44" s="139">
        <v>43160</v>
      </c>
      <c r="AA44" s="139">
        <v>43464</v>
      </c>
      <c r="AB44" s="140">
        <f t="shared" si="4"/>
        <v>304</v>
      </c>
      <c r="AC44" s="78">
        <v>0.15</v>
      </c>
      <c r="AD44" s="141" t="s">
        <v>97</v>
      </c>
      <c r="AE44" s="142" t="s">
        <v>249</v>
      </c>
      <c r="AF44" s="143" t="s">
        <v>246</v>
      </c>
      <c r="AG44" s="143"/>
      <c r="AH44" s="144"/>
    </row>
    <row r="45" spans="1:34" ht="40.5" x14ac:dyDescent="0.25">
      <c r="A45" s="909"/>
      <c r="B45" s="912"/>
      <c r="C45" s="912"/>
      <c r="D45" s="912"/>
      <c r="E45" s="912"/>
      <c r="F45" s="912"/>
      <c r="G45" s="912"/>
      <c r="H45" s="912"/>
      <c r="I45" s="912"/>
      <c r="J45" s="912"/>
      <c r="K45" s="912"/>
      <c r="L45" s="941"/>
      <c r="M45" s="912"/>
      <c r="N45" s="977"/>
      <c r="O45" s="912"/>
      <c r="P45" s="912"/>
      <c r="Q45" s="912"/>
      <c r="R45" s="912"/>
      <c r="S45" s="912"/>
      <c r="T45" s="976"/>
      <c r="U45" s="912"/>
      <c r="V45" s="912"/>
      <c r="W45" s="73">
        <v>40</v>
      </c>
      <c r="X45" s="74" t="s">
        <v>95</v>
      </c>
      <c r="Y45" s="75" t="s">
        <v>252</v>
      </c>
      <c r="Z45" s="139">
        <v>43160</v>
      </c>
      <c r="AA45" s="139">
        <v>43464</v>
      </c>
      <c r="AB45" s="140">
        <f t="shared" si="4"/>
        <v>304</v>
      </c>
      <c r="AC45" s="78">
        <v>0.14000000000000001</v>
      </c>
      <c r="AD45" s="141" t="s">
        <v>97</v>
      </c>
      <c r="AE45" s="142" t="s">
        <v>249</v>
      </c>
      <c r="AF45" s="143" t="s">
        <v>246</v>
      </c>
      <c r="AG45" s="143"/>
      <c r="AH45" s="144"/>
    </row>
    <row r="46" spans="1:34" ht="40.5" x14ac:dyDescent="0.25">
      <c r="A46" s="909"/>
      <c r="B46" s="912"/>
      <c r="C46" s="912"/>
      <c r="D46" s="912"/>
      <c r="E46" s="912"/>
      <c r="F46" s="912"/>
      <c r="G46" s="912"/>
      <c r="H46" s="912"/>
      <c r="I46" s="912"/>
      <c r="J46" s="912"/>
      <c r="K46" s="912"/>
      <c r="L46" s="941"/>
      <c r="M46" s="912"/>
      <c r="N46" s="977"/>
      <c r="O46" s="912"/>
      <c r="P46" s="912"/>
      <c r="Q46" s="912"/>
      <c r="R46" s="912"/>
      <c r="S46" s="912"/>
      <c r="T46" s="976"/>
      <c r="U46" s="912"/>
      <c r="V46" s="912"/>
      <c r="W46" s="73">
        <v>41</v>
      </c>
      <c r="X46" s="74" t="s">
        <v>95</v>
      </c>
      <c r="Y46" s="75" t="s">
        <v>253</v>
      </c>
      <c r="Z46" s="139">
        <v>43160</v>
      </c>
      <c r="AA46" s="139">
        <v>43464</v>
      </c>
      <c r="AB46" s="140">
        <f t="shared" si="4"/>
        <v>304</v>
      </c>
      <c r="AC46" s="78">
        <v>0.15</v>
      </c>
      <c r="AD46" s="141" t="s">
        <v>97</v>
      </c>
      <c r="AE46" s="142" t="s">
        <v>249</v>
      </c>
      <c r="AF46" s="143" t="s">
        <v>246</v>
      </c>
      <c r="AG46" s="143"/>
      <c r="AH46" s="144"/>
    </row>
    <row r="47" spans="1:34" ht="40.5" x14ac:dyDescent="0.25">
      <c r="A47" s="909"/>
      <c r="B47" s="912"/>
      <c r="C47" s="912"/>
      <c r="D47" s="912"/>
      <c r="E47" s="912"/>
      <c r="F47" s="912"/>
      <c r="G47" s="912"/>
      <c r="H47" s="912"/>
      <c r="I47" s="912"/>
      <c r="J47" s="912"/>
      <c r="K47" s="912"/>
      <c r="L47" s="941"/>
      <c r="M47" s="912"/>
      <c r="N47" s="977"/>
      <c r="O47" s="912"/>
      <c r="P47" s="912"/>
      <c r="Q47" s="912"/>
      <c r="R47" s="912"/>
      <c r="S47" s="912"/>
      <c r="T47" s="976"/>
      <c r="U47" s="912"/>
      <c r="V47" s="912"/>
      <c r="W47" s="73">
        <v>42</v>
      </c>
      <c r="X47" s="74" t="s">
        <v>95</v>
      </c>
      <c r="Y47" s="75" t="s">
        <v>254</v>
      </c>
      <c r="Z47" s="139">
        <v>43160</v>
      </c>
      <c r="AA47" s="139">
        <v>43464</v>
      </c>
      <c r="AB47" s="140">
        <f t="shared" si="4"/>
        <v>304</v>
      </c>
      <c r="AC47" s="78">
        <v>0.14000000000000001</v>
      </c>
      <c r="AD47" s="141" t="s">
        <v>97</v>
      </c>
      <c r="AE47" s="142" t="s">
        <v>249</v>
      </c>
      <c r="AF47" s="143" t="s">
        <v>246</v>
      </c>
      <c r="AG47" s="143"/>
      <c r="AH47" s="144"/>
    </row>
    <row r="48" spans="1:34" ht="27.75" thickBot="1" x14ac:dyDescent="0.3">
      <c r="A48" s="910"/>
      <c r="B48" s="913"/>
      <c r="C48" s="913"/>
      <c r="D48" s="913"/>
      <c r="E48" s="913"/>
      <c r="F48" s="913"/>
      <c r="G48" s="913"/>
      <c r="H48" s="913"/>
      <c r="I48" s="913"/>
      <c r="J48" s="913"/>
      <c r="K48" s="913"/>
      <c r="L48" s="942"/>
      <c r="M48" s="913"/>
      <c r="N48" s="974"/>
      <c r="O48" s="913"/>
      <c r="P48" s="913"/>
      <c r="Q48" s="913"/>
      <c r="R48" s="913"/>
      <c r="S48" s="913"/>
      <c r="T48" s="972"/>
      <c r="U48" s="913"/>
      <c r="V48" s="913"/>
      <c r="W48" s="17">
        <v>43</v>
      </c>
      <c r="X48" s="18" t="s">
        <v>95</v>
      </c>
      <c r="Y48" s="81" t="s">
        <v>255</v>
      </c>
      <c r="Z48" s="145">
        <v>43160</v>
      </c>
      <c r="AA48" s="145">
        <v>43464</v>
      </c>
      <c r="AB48" s="146">
        <f t="shared" si="4"/>
        <v>304</v>
      </c>
      <c r="AC48" s="22">
        <v>0.14000000000000001</v>
      </c>
      <c r="AD48" s="147" t="s">
        <v>97</v>
      </c>
      <c r="AE48" s="148" t="s">
        <v>249</v>
      </c>
      <c r="AF48" s="149" t="s">
        <v>246</v>
      </c>
      <c r="AG48" s="149"/>
      <c r="AH48" s="150"/>
    </row>
    <row r="49" spans="1:34" ht="27.75" thickTop="1" x14ac:dyDescent="0.25">
      <c r="A49" s="805" t="s">
        <v>243</v>
      </c>
      <c r="B49" s="792" t="s">
        <v>243</v>
      </c>
      <c r="C49" s="792" t="s">
        <v>231</v>
      </c>
      <c r="D49" s="792" t="s">
        <v>82</v>
      </c>
      <c r="E49" s="792" t="s">
        <v>232</v>
      </c>
      <c r="F49" s="792" t="s">
        <v>233</v>
      </c>
      <c r="G49" s="792" t="s">
        <v>234</v>
      </c>
      <c r="H49" s="792" t="s">
        <v>235</v>
      </c>
      <c r="I49" s="792">
        <v>100</v>
      </c>
      <c r="J49" s="792" t="s">
        <v>113</v>
      </c>
      <c r="K49" s="792" t="s">
        <v>256</v>
      </c>
      <c r="L49" s="794" t="s">
        <v>89</v>
      </c>
      <c r="M49" s="792" t="s">
        <v>257</v>
      </c>
      <c r="N49" s="798">
        <v>0.5</v>
      </c>
      <c r="O49" s="792">
        <v>90</v>
      </c>
      <c r="P49" s="792" t="s">
        <v>113</v>
      </c>
      <c r="Q49" s="792" t="s">
        <v>208</v>
      </c>
      <c r="R49" s="837"/>
      <c r="S49" s="837"/>
      <c r="T49" s="837"/>
      <c r="U49" s="792" t="s">
        <v>246</v>
      </c>
      <c r="V49" s="792" t="s">
        <v>247</v>
      </c>
      <c r="W49" s="6">
        <v>44</v>
      </c>
      <c r="X49" s="7" t="s">
        <v>95</v>
      </c>
      <c r="Y49" s="71" t="s">
        <v>258</v>
      </c>
      <c r="Z49" s="133">
        <v>43101</v>
      </c>
      <c r="AA49" s="133">
        <v>43464</v>
      </c>
      <c r="AB49" s="151">
        <f t="shared" si="4"/>
        <v>363</v>
      </c>
      <c r="AC49" s="11">
        <v>0.15</v>
      </c>
      <c r="AD49" s="12" t="s">
        <v>259</v>
      </c>
      <c r="AE49" s="137" t="s">
        <v>249</v>
      </c>
      <c r="AF49" s="12" t="s">
        <v>246</v>
      </c>
      <c r="AG49" s="12"/>
      <c r="AH49" s="72"/>
    </row>
    <row r="50" spans="1:34" ht="40.5" x14ac:dyDescent="0.25">
      <c r="A50" s="806"/>
      <c r="B50" s="808"/>
      <c r="C50" s="808"/>
      <c r="D50" s="808"/>
      <c r="E50" s="808"/>
      <c r="F50" s="808"/>
      <c r="G50" s="808"/>
      <c r="H50" s="808"/>
      <c r="I50" s="808"/>
      <c r="J50" s="808"/>
      <c r="K50" s="808"/>
      <c r="L50" s="843"/>
      <c r="M50" s="808"/>
      <c r="N50" s="816"/>
      <c r="O50" s="808"/>
      <c r="P50" s="808"/>
      <c r="Q50" s="808"/>
      <c r="R50" s="842"/>
      <c r="S50" s="842"/>
      <c r="T50" s="842"/>
      <c r="U50" s="808"/>
      <c r="V50" s="808"/>
      <c r="W50" s="73">
        <v>45</v>
      </c>
      <c r="X50" s="74" t="s">
        <v>95</v>
      </c>
      <c r="Y50" s="152" t="s">
        <v>260</v>
      </c>
      <c r="Z50" s="139">
        <v>43101</v>
      </c>
      <c r="AA50" s="139">
        <v>43464</v>
      </c>
      <c r="AB50" s="153">
        <f t="shared" si="4"/>
        <v>363</v>
      </c>
      <c r="AC50" s="78">
        <v>0.15</v>
      </c>
      <c r="AD50" s="79" t="s">
        <v>259</v>
      </c>
      <c r="AE50" s="142" t="s">
        <v>249</v>
      </c>
      <c r="AF50" s="79" t="s">
        <v>246</v>
      </c>
      <c r="AG50" s="79"/>
      <c r="AH50" s="80"/>
    </row>
    <row r="51" spans="1:34" ht="54" x14ac:dyDescent="0.25">
      <c r="A51" s="806"/>
      <c r="B51" s="808"/>
      <c r="C51" s="808"/>
      <c r="D51" s="808"/>
      <c r="E51" s="808"/>
      <c r="F51" s="808"/>
      <c r="G51" s="808"/>
      <c r="H51" s="808"/>
      <c r="I51" s="808"/>
      <c r="J51" s="808"/>
      <c r="K51" s="808"/>
      <c r="L51" s="843"/>
      <c r="M51" s="808"/>
      <c r="N51" s="816"/>
      <c r="O51" s="808"/>
      <c r="P51" s="808"/>
      <c r="Q51" s="808"/>
      <c r="R51" s="842"/>
      <c r="S51" s="842"/>
      <c r="T51" s="842"/>
      <c r="U51" s="808"/>
      <c r="V51" s="808"/>
      <c r="W51" s="73">
        <v>46</v>
      </c>
      <c r="X51" s="74" t="s">
        <v>95</v>
      </c>
      <c r="Y51" s="152" t="s">
        <v>261</v>
      </c>
      <c r="Z51" s="139">
        <v>43101</v>
      </c>
      <c r="AA51" s="139">
        <v>43464</v>
      </c>
      <c r="AB51" s="153">
        <f t="shared" si="4"/>
        <v>363</v>
      </c>
      <c r="AC51" s="78">
        <v>0.15</v>
      </c>
      <c r="AD51" s="79" t="s">
        <v>259</v>
      </c>
      <c r="AE51" s="142" t="s">
        <v>249</v>
      </c>
      <c r="AF51" s="79" t="s">
        <v>246</v>
      </c>
      <c r="AG51" s="79"/>
      <c r="AH51" s="80"/>
    </row>
    <row r="52" spans="1:34" ht="54" x14ac:dyDescent="0.25">
      <c r="A52" s="806"/>
      <c r="B52" s="808"/>
      <c r="C52" s="808"/>
      <c r="D52" s="808"/>
      <c r="E52" s="808"/>
      <c r="F52" s="808"/>
      <c r="G52" s="808"/>
      <c r="H52" s="808"/>
      <c r="I52" s="808"/>
      <c r="J52" s="808"/>
      <c r="K52" s="808"/>
      <c r="L52" s="843"/>
      <c r="M52" s="808"/>
      <c r="N52" s="816"/>
      <c r="O52" s="808"/>
      <c r="P52" s="808"/>
      <c r="Q52" s="808"/>
      <c r="R52" s="842"/>
      <c r="S52" s="842"/>
      <c r="T52" s="842"/>
      <c r="U52" s="808"/>
      <c r="V52" s="808"/>
      <c r="W52" s="73">
        <v>47</v>
      </c>
      <c r="X52" s="74" t="s">
        <v>95</v>
      </c>
      <c r="Y52" s="152" t="s">
        <v>262</v>
      </c>
      <c r="Z52" s="139">
        <v>43101</v>
      </c>
      <c r="AA52" s="139">
        <v>43464</v>
      </c>
      <c r="AB52" s="153">
        <f t="shared" si="4"/>
        <v>363</v>
      </c>
      <c r="AC52" s="78">
        <v>0.15</v>
      </c>
      <c r="AD52" s="79" t="s">
        <v>259</v>
      </c>
      <c r="AE52" s="142" t="s">
        <v>249</v>
      </c>
      <c r="AF52" s="79" t="s">
        <v>246</v>
      </c>
      <c r="AG52" s="79"/>
      <c r="AH52" s="80"/>
    </row>
    <row r="53" spans="1:34" ht="27" x14ac:dyDescent="0.25">
      <c r="A53" s="806"/>
      <c r="B53" s="808"/>
      <c r="C53" s="808"/>
      <c r="D53" s="808"/>
      <c r="E53" s="808"/>
      <c r="F53" s="808"/>
      <c r="G53" s="808"/>
      <c r="H53" s="808"/>
      <c r="I53" s="808"/>
      <c r="J53" s="808"/>
      <c r="K53" s="808"/>
      <c r="L53" s="843"/>
      <c r="M53" s="808"/>
      <c r="N53" s="816"/>
      <c r="O53" s="808"/>
      <c r="P53" s="808"/>
      <c r="Q53" s="808"/>
      <c r="R53" s="842"/>
      <c r="S53" s="842"/>
      <c r="T53" s="842"/>
      <c r="U53" s="808"/>
      <c r="V53" s="808"/>
      <c r="W53" s="73">
        <v>48</v>
      </c>
      <c r="X53" s="74" t="s">
        <v>95</v>
      </c>
      <c r="Y53" s="152" t="s">
        <v>263</v>
      </c>
      <c r="Z53" s="139">
        <v>43101</v>
      </c>
      <c r="AA53" s="139">
        <v>43464</v>
      </c>
      <c r="AB53" s="153">
        <f t="shared" si="4"/>
        <v>363</v>
      </c>
      <c r="AC53" s="78">
        <v>0.15</v>
      </c>
      <c r="AD53" s="79" t="s">
        <v>259</v>
      </c>
      <c r="AE53" s="142" t="s">
        <v>249</v>
      </c>
      <c r="AF53" s="79" t="s">
        <v>246</v>
      </c>
      <c r="AG53" s="79"/>
      <c r="AH53" s="80"/>
    </row>
    <row r="54" spans="1:34" ht="68.25" thickBot="1" x14ac:dyDescent="0.3">
      <c r="A54" s="807"/>
      <c r="B54" s="793"/>
      <c r="C54" s="793"/>
      <c r="D54" s="793"/>
      <c r="E54" s="793"/>
      <c r="F54" s="793"/>
      <c r="G54" s="793"/>
      <c r="H54" s="793"/>
      <c r="I54" s="793"/>
      <c r="J54" s="793"/>
      <c r="K54" s="793"/>
      <c r="L54" s="844"/>
      <c r="M54" s="793"/>
      <c r="N54" s="799"/>
      <c r="O54" s="793"/>
      <c r="P54" s="793"/>
      <c r="Q54" s="793"/>
      <c r="R54" s="838"/>
      <c r="S54" s="838"/>
      <c r="T54" s="838"/>
      <c r="U54" s="793"/>
      <c r="V54" s="793"/>
      <c r="W54" s="17">
        <v>49</v>
      </c>
      <c r="X54" s="18" t="s">
        <v>95</v>
      </c>
      <c r="Y54" s="92" t="s">
        <v>264</v>
      </c>
      <c r="Z54" s="145">
        <v>43101</v>
      </c>
      <c r="AA54" s="145">
        <v>43464</v>
      </c>
      <c r="AB54" s="154">
        <f t="shared" si="4"/>
        <v>363</v>
      </c>
      <c r="AC54" s="22">
        <v>0.15</v>
      </c>
      <c r="AD54" s="23" t="s">
        <v>259</v>
      </c>
      <c r="AE54" s="148" t="s">
        <v>249</v>
      </c>
      <c r="AF54" s="23" t="s">
        <v>246</v>
      </c>
      <c r="AG54" s="23"/>
      <c r="AH54" s="82"/>
    </row>
    <row r="55" spans="1:34" ht="42" thickTop="1" thickBot="1" x14ac:dyDescent="0.3">
      <c r="A55" s="27" t="s">
        <v>80</v>
      </c>
      <c r="B55" s="28" t="s">
        <v>80</v>
      </c>
      <c r="C55" s="28" t="s">
        <v>265</v>
      </c>
      <c r="D55" s="29" t="s">
        <v>266</v>
      </c>
      <c r="E55" s="28" t="s">
        <v>232</v>
      </c>
      <c r="F55" s="28" t="s">
        <v>267</v>
      </c>
      <c r="G55" s="28" t="s">
        <v>268</v>
      </c>
      <c r="H55" s="28" t="s">
        <v>269</v>
      </c>
      <c r="I55" s="28">
        <v>1387</v>
      </c>
      <c r="J55" s="28" t="s">
        <v>87</v>
      </c>
      <c r="K55" s="28" t="s">
        <v>270</v>
      </c>
      <c r="L55" s="31" t="s">
        <v>89</v>
      </c>
      <c r="M55" s="29" t="s">
        <v>271</v>
      </c>
      <c r="N55" s="33">
        <v>3</v>
      </c>
      <c r="O55" s="28">
        <v>4</v>
      </c>
      <c r="P55" s="28" t="s">
        <v>87</v>
      </c>
      <c r="Q55" s="41" t="s">
        <v>92</v>
      </c>
      <c r="R55" s="34">
        <v>300326135</v>
      </c>
      <c r="S55" s="34"/>
      <c r="T55" s="61"/>
      <c r="U55" s="96" t="s">
        <v>172</v>
      </c>
      <c r="V55" s="41" t="s">
        <v>173</v>
      </c>
      <c r="W55" s="36">
        <v>50</v>
      </c>
      <c r="X55" s="31" t="s">
        <v>95</v>
      </c>
      <c r="Y55" s="155" t="s">
        <v>272</v>
      </c>
      <c r="Z55" s="63">
        <v>43190</v>
      </c>
      <c r="AA55" s="63">
        <v>43434</v>
      </c>
      <c r="AB55" s="39">
        <f t="shared" si="4"/>
        <v>244</v>
      </c>
      <c r="AC55" s="40">
        <v>1</v>
      </c>
      <c r="AD55" s="41" t="s">
        <v>97</v>
      </c>
      <c r="AE55" s="95" t="s">
        <v>273</v>
      </c>
      <c r="AF55" s="41" t="s">
        <v>274</v>
      </c>
      <c r="AG55" s="41" t="s">
        <v>186</v>
      </c>
      <c r="AH55" s="66" t="s">
        <v>275</v>
      </c>
    </row>
    <row r="56" spans="1:34" ht="55.5" thickTop="1" thickBot="1" x14ac:dyDescent="0.3">
      <c r="A56" s="27" t="s">
        <v>80</v>
      </c>
      <c r="B56" s="28" t="s">
        <v>80</v>
      </c>
      <c r="C56" s="28" t="s">
        <v>265</v>
      </c>
      <c r="D56" s="29" t="s">
        <v>266</v>
      </c>
      <c r="E56" s="28" t="s">
        <v>232</v>
      </c>
      <c r="F56" s="28" t="s">
        <v>267</v>
      </c>
      <c r="G56" s="28" t="s">
        <v>268</v>
      </c>
      <c r="H56" s="28" t="s">
        <v>269</v>
      </c>
      <c r="I56" s="28">
        <v>1387</v>
      </c>
      <c r="J56" s="28" t="s">
        <v>87</v>
      </c>
      <c r="K56" s="28" t="s">
        <v>276</v>
      </c>
      <c r="L56" s="31" t="s">
        <v>89</v>
      </c>
      <c r="M56" s="29" t="s">
        <v>277</v>
      </c>
      <c r="N56" s="33">
        <v>3</v>
      </c>
      <c r="O56" s="28">
        <v>27</v>
      </c>
      <c r="P56" s="28" t="s">
        <v>87</v>
      </c>
      <c r="Q56" s="41" t="s">
        <v>92</v>
      </c>
      <c r="R56" s="34" t="s">
        <v>278</v>
      </c>
      <c r="S56" s="34"/>
      <c r="T56" s="61"/>
      <c r="U56" s="96" t="s">
        <v>172</v>
      </c>
      <c r="V56" s="41" t="s">
        <v>173</v>
      </c>
      <c r="W56" s="36">
        <v>51</v>
      </c>
      <c r="X56" s="31" t="s">
        <v>95</v>
      </c>
      <c r="Y56" s="155" t="s">
        <v>279</v>
      </c>
      <c r="Z56" s="63">
        <v>43190</v>
      </c>
      <c r="AA56" s="63">
        <v>43434</v>
      </c>
      <c r="AB56" s="39">
        <f t="shared" si="4"/>
        <v>244</v>
      </c>
      <c r="AC56" s="40">
        <v>1</v>
      </c>
      <c r="AD56" s="41" t="s">
        <v>97</v>
      </c>
      <c r="AE56" s="95" t="s">
        <v>273</v>
      </c>
      <c r="AF56" s="41" t="s">
        <v>274</v>
      </c>
      <c r="AG56" s="41" t="s">
        <v>186</v>
      </c>
      <c r="AH56" s="66" t="s">
        <v>187</v>
      </c>
    </row>
    <row r="57" spans="1:34" ht="55.5" thickTop="1" thickBot="1" x14ac:dyDescent="0.3">
      <c r="A57" s="27" t="s">
        <v>80</v>
      </c>
      <c r="B57" s="28" t="s">
        <v>80</v>
      </c>
      <c r="C57" s="28" t="s">
        <v>265</v>
      </c>
      <c r="D57" s="29" t="s">
        <v>266</v>
      </c>
      <c r="E57" s="28" t="s">
        <v>232</v>
      </c>
      <c r="F57" s="28" t="s">
        <v>267</v>
      </c>
      <c r="G57" s="28" t="s">
        <v>280</v>
      </c>
      <c r="H57" s="28" t="s">
        <v>281</v>
      </c>
      <c r="I57" s="28">
        <v>89</v>
      </c>
      <c r="J57" s="28" t="s">
        <v>113</v>
      </c>
      <c r="K57" s="28" t="s">
        <v>282</v>
      </c>
      <c r="L57" s="31" t="s">
        <v>89</v>
      </c>
      <c r="M57" s="29" t="s">
        <v>283</v>
      </c>
      <c r="N57" s="33">
        <v>3</v>
      </c>
      <c r="O57" s="28">
        <v>4</v>
      </c>
      <c r="P57" s="28" t="s">
        <v>87</v>
      </c>
      <c r="Q57" s="41" t="s">
        <v>92</v>
      </c>
      <c r="R57" s="34">
        <v>275000000</v>
      </c>
      <c r="S57" s="34"/>
      <c r="T57" s="61"/>
      <c r="U57" s="96" t="s">
        <v>172</v>
      </c>
      <c r="V57" s="41" t="s">
        <v>173</v>
      </c>
      <c r="W57" s="36">
        <v>52</v>
      </c>
      <c r="X57" s="31" t="s">
        <v>95</v>
      </c>
      <c r="Y57" s="155" t="s">
        <v>272</v>
      </c>
      <c r="Z57" s="63">
        <v>43190</v>
      </c>
      <c r="AA57" s="63">
        <v>43434</v>
      </c>
      <c r="AB57" s="39">
        <f t="shared" si="4"/>
        <v>244</v>
      </c>
      <c r="AC57" s="40">
        <v>1</v>
      </c>
      <c r="AD57" s="41" t="s">
        <v>97</v>
      </c>
      <c r="AE57" s="95" t="s">
        <v>273</v>
      </c>
      <c r="AF57" s="41" t="s">
        <v>274</v>
      </c>
      <c r="AG57" s="41" t="s">
        <v>284</v>
      </c>
      <c r="AH57" s="66" t="s">
        <v>285</v>
      </c>
    </row>
    <row r="58" spans="1:34" ht="41.25" thickTop="1" x14ac:dyDescent="0.25">
      <c r="A58" s="888" t="s">
        <v>80</v>
      </c>
      <c r="B58" s="890" t="s">
        <v>80</v>
      </c>
      <c r="C58" s="890" t="s">
        <v>265</v>
      </c>
      <c r="D58" s="892" t="s">
        <v>266</v>
      </c>
      <c r="E58" s="890" t="s">
        <v>232</v>
      </c>
      <c r="F58" s="890" t="s">
        <v>267</v>
      </c>
      <c r="G58" s="890" t="s">
        <v>268</v>
      </c>
      <c r="H58" s="890" t="s">
        <v>269</v>
      </c>
      <c r="I58" s="890">
        <v>1387</v>
      </c>
      <c r="J58" s="890" t="s">
        <v>87</v>
      </c>
      <c r="K58" s="890" t="s">
        <v>286</v>
      </c>
      <c r="L58" s="1061" t="s">
        <v>89</v>
      </c>
      <c r="M58" s="892" t="s">
        <v>287</v>
      </c>
      <c r="N58" s="934">
        <v>2</v>
      </c>
      <c r="O58" s="890">
        <v>40</v>
      </c>
      <c r="P58" s="890" t="s">
        <v>113</v>
      </c>
      <c r="Q58" s="792" t="s">
        <v>92</v>
      </c>
      <c r="R58" s="1069"/>
      <c r="S58" s="1069">
        <v>528356063</v>
      </c>
      <c r="T58" s="837" t="s">
        <v>288</v>
      </c>
      <c r="U58" s="1099" t="s">
        <v>172</v>
      </c>
      <c r="V58" s="792" t="s">
        <v>173</v>
      </c>
      <c r="W58" s="6">
        <v>53</v>
      </c>
      <c r="X58" s="7" t="s">
        <v>95</v>
      </c>
      <c r="Y58" s="71" t="s">
        <v>289</v>
      </c>
      <c r="Z58" s="84">
        <v>43282</v>
      </c>
      <c r="AA58" s="84">
        <v>43449</v>
      </c>
      <c r="AB58" s="10">
        <f t="shared" si="4"/>
        <v>167</v>
      </c>
      <c r="AC58" s="11">
        <v>0.25</v>
      </c>
      <c r="AD58" s="12" t="s">
        <v>97</v>
      </c>
      <c r="AE58" s="792" t="s">
        <v>273</v>
      </c>
      <c r="AF58" s="792" t="s">
        <v>274</v>
      </c>
      <c r="AG58" s="792" t="s">
        <v>180</v>
      </c>
      <c r="AH58" s="1096" t="s">
        <v>290</v>
      </c>
    </row>
    <row r="59" spans="1:34" ht="40.5" x14ac:dyDescent="0.25">
      <c r="A59" s="903"/>
      <c r="B59" s="901"/>
      <c r="C59" s="901"/>
      <c r="D59" s="904"/>
      <c r="E59" s="901"/>
      <c r="F59" s="901"/>
      <c r="G59" s="901"/>
      <c r="H59" s="901"/>
      <c r="I59" s="901"/>
      <c r="J59" s="901"/>
      <c r="K59" s="901"/>
      <c r="L59" s="1062"/>
      <c r="M59" s="904"/>
      <c r="N59" s="935"/>
      <c r="O59" s="901"/>
      <c r="P59" s="901"/>
      <c r="Q59" s="808"/>
      <c r="R59" s="1070"/>
      <c r="S59" s="1070"/>
      <c r="T59" s="842"/>
      <c r="U59" s="1100"/>
      <c r="V59" s="808"/>
      <c r="W59" s="73">
        <v>54</v>
      </c>
      <c r="X59" s="74" t="s">
        <v>95</v>
      </c>
      <c r="Y59" s="75" t="s">
        <v>291</v>
      </c>
      <c r="Z59" s="88">
        <v>43282</v>
      </c>
      <c r="AA59" s="88">
        <v>43449</v>
      </c>
      <c r="AB59" s="77">
        <f t="shared" si="4"/>
        <v>167</v>
      </c>
      <c r="AC59" s="78">
        <v>0.25</v>
      </c>
      <c r="AD59" s="79" t="s">
        <v>97</v>
      </c>
      <c r="AE59" s="808"/>
      <c r="AF59" s="808"/>
      <c r="AG59" s="808"/>
      <c r="AH59" s="1097"/>
    </row>
    <row r="60" spans="1:34" ht="27" x14ac:dyDescent="0.25">
      <c r="A60" s="903"/>
      <c r="B60" s="901"/>
      <c r="C60" s="901"/>
      <c r="D60" s="904"/>
      <c r="E60" s="901"/>
      <c r="F60" s="901"/>
      <c r="G60" s="901"/>
      <c r="H60" s="901"/>
      <c r="I60" s="901"/>
      <c r="J60" s="901"/>
      <c r="K60" s="901"/>
      <c r="L60" s="1062"/>
      <c r="M60" s="904"/>
      <c r="N60" s="935"/>
      <c r="O60" s="901"/>
      <c r="P60" s="901"/>
      <c r="Q60" s="808"/>
      <c r="R60" s="1070"/>
      <c r="S60" s="1070"/>
      <c r="T60" s="842"/>
      <c r="U60" s="1100"/>
      <c r="V60" s="808"/>
      <c r="W60" s="73">
        <v>55</v>
      </c>
      <c r="X60" s="74" t="s">
        <v>95</v>
      </c>
      <c r="Y60" s="75" t="s">
        <v>292</v>
      </c>
      <c r="Z60" s="88">
        <v>43282</v>
      </c>
      <c r="AA60" s="88">
        <v>43449</v>
      </c>
      <c r="AB60" s="77">
        <f t="shared" si="4"/>
        <v>167</v>
      </c>
      <c r="AC60" s="78">
        <v>0.25</v>
      </c>
      <c r="AD60" s="79" t="s">
        <v>97</v>
      </c>
      <c r="AE60" s="808"/>
      <c r="AF60" s="808"/>
      <c r="AG60" s="808"/>
      <c r="AH60" s="1097"/>
    </row>
    <row r="61" spans="1:34" ht="41.25" thickBot="1" x14ac:dyDescent="0.3">
      <c r="A61" s="889"/>
      <c r="B61" s="891"/>
      <c r="C61" s="891"/>
      <c r="D61" s="893"/>
      <c r="E61" s="891"/>
      <c r="F61" s="891"/>
      <c r="G61" s="891"/>
      <c r="H61" s="891"/>
      <c r="I61" s="891"/>
      <c r="J61" s="891"/>
      <c r="K61" s="891"/>
      <c r="L61" s="1063"/>
      <c r="M61" s="893"/>
      <c r="N61" s="936"/>
      <c r="O61" s="891"/>
      <c r="P61" s="891"/>
      <c r="Q61" s="793"/>
      <c r="R61" s="1071"/>
      <c r="S61" s="1071"/>
      <c r="T61" s="838"/>
      <c r="U61" s="1101"/>
      <c r="V61" s="793"/>
      <c r="W61" s="17">
        <v>56</v>
      </c>
      <c r="X61" s="18" t="s">
        <v>95</v>
      </c>
      <c r="Y61" s="81" t="s">
        <v>293</v>
      </c>
      <c r="Z61" s="93">
        <v>43282</v>
      </c>
      <c r="AA61" s="93">
        <v>43449</v>
      </c>
      <c r="AB61" s="21">
        <f t="shared" si="4"/>
        <v>167</v>
      </c>
      <c r="AC61" s="22">
        <v>0.25</v>
      </c>
      <c r="AD61" s="23" t="s">
        <v>97</v>
      </c>
      <c r="AE61" s="793"/>
      <c r="AF61" s="793"/>
      <c r="AG61" s="793"/>
      <c r="AH61" s="1098"/>
    </row>
    <row r="62" spans="1:34" ht="42" thickTop="1" thickBot="1" x14ac:dyDescent="0.3">
      <c r="A62" s="27" t="s">
        <v>80</v>
      </c>
      <c r="B62" s="28" t="s">
        <v>80</v>
      </c>
      <c r="C62" s="28" t="s">
        <v>265</v>
      </c>
      <c r="D62" s="29" t="s">
        <v>266</v>
      </c>
      <c r="E62" s="28" t="s">
        <v>232</v>
      </c>
      <c r="F62" s="28" t="s">
        <v>267</v>
      </c>
      <c r="G62" s="28" t="s">
        <v>280</v>
      </c>
      <c r="H62" s="28" t="s">
        <v>281</v>
      </c>
      <c r="I62" s="28">
        <v>89</v>
      </c>
      <c r="J62" s="28" t="s">
        <v>113</v>
      </c>
      <c r="K62" s="28" t="s">
        <v>294</v>
      </c>
      <c r="L62" s="31" t="s">
        <v>11</v>
      </c>
      <c r="M62" s="29" t="s">
        <v>295</v>
      </c>
      <c r="N62" s="33">
        <v>1</v>
      </c>
      <c r="O62" s="28">
        <v>1</v>
      </c>
      <c r="P62" s="28" t="s">
        <v>87</v>
      </c>
      <c r="Q62" s="33" t="s">
        <v>92</v>
      </c>
      <c r="R62" s="34"/>
      <c r="S62" s="34"/>
      <c r="T62" s="61"/>
      <c r="U62" s="96" t="s">
        <v>172</v>
      </c>
      <c r="V62" s="41" t="s">
        <v>173</v>
      </c>
      <c r="W62" s="36">
        <v>57</v>
      </c>
      <c r="X62" s="31" t="s">
        <v>95</v>
      </c>
      <c r="Y62" s="156" t="s">
        <v>296</v>
      </c>
      <c r="Z62" s="38">
        <v>43132</v>
      </c>
      <c r="AA62" s="38">
        <v>43434</v>
      </c>
      <c r="AB62" s="39"/>
      <c r="AC62" s="40">
        <v>1</v>
      </c>
      <c r="AD62" s="41" t="s">
        <v>97</v>
      </c>
      <c r="AE62" s="95" t="s">
        <v>273</v>
      </c>
      <c r="AF62" s="41" t="s">
        <v>274</v>
      </c>
      <c r="AG62" s="41"/>
      <c r="AH62" s="66"/>
    </row>
    <row r="63" spans="1:34" ht="27.75" thickTop="1" x14ac:dyDescent="0.25">
      <c r="A63" s="888" t="s">
        <v>80</v>
      </c>
      <c r="B63" s="890" t="s">
        <v>80</v>
      </c>
      <c r="C63" s="890" t="s">
        <v>265</v>
      </c>
      <c r="D63" s="892" t="s">
        <v>266</v>
      </c>
      <c r="E63" s="890" t="s">
        <v>297</v>
      </c>
      <c r="F63" s="890" t="s">
        <v>298</v>
      </c>
      <c r="G63" s="890" t="s">
        <v>299</v>
      </c>
      <c r="H63" s="890" t="s">
        <v>300</v>
      </c>
      <c r="I63" s="890">
        <v>45</v>
      </c>
      <c r="J63" s="890" t="s">
        <v>113</v>
      </c>
      <c r="K63" s="890" t="s">
        <v>301</v>
      </c>
      <c r="L63" s="1061" t="s">
        <v>89</v>
      </c>
      <c r="M63" s="892" t="s">
        <v>302</v>
      </c>
      <c r="N63" s="934">
        <v>3</v>
      </c>
      <c r="O63" s="890">
        <v>30</v>
      </c>
      <c r="P63" s="890" t="s">
        <v>113</v>
      </c>
      <c r="Q63" s="1011" t="s">
        <v>92</v>
      </c>
      <c r="R63" s="1069"/>
      <c r="S63" s="1095">
        <v>314808924</v>
      </c>
      <c r="T63" s="1011" t="s">
        <v>303</v>
      </c>
      <c r="U63" s="1011" t="s">
        <v>304</v>
      </c>
      <c r="V63" s="1011" t="s">
        <v>305</v>
      </c>
      <c r="W63" s="6">
        <v>58</v>
      </c>
      <c r="X63" s="7" t="s">
        <v>95</v>
      </c>
      <c r="Y63" s="8" t="s">
        <v>306</v>
      </c>
      <c r="Z63" s="157">
        <v>43132</v>
      </c>
      <c r="AA63" s="157">
        <v>43434</v>
      </c>
      <c r="AB63" s="10">
        <f t="shared" si="4"/>
        <v>302</v>
      </c>
      <c r="AC63" s="11">
        <v>0.5</v>
      </c>
      <c r="AD63" s="12" t="s">
        <v>97</v>
      </c>
      <c r="AE63" s="13" t="s">
        <v>307</v>
      </c>
      <c r="AF63" s="13" t="s">
        <v>308</v>
      </c>
      <c r="AG63" s="13"/>
      <c r="AH63" s="158"/>
    </row>
    <row r="64" spans="1:34" ht="27.75" thickBot="1" x14ac:dyDescent="0.3">
      <c r="A64" s="1080"/>
      <c r="B64" s="1077"/>
      <c r="C64" s="1077"/>
      <c r="D64" s="1079"/>
      <c r="E64" s="1077"/>
      <c r="F64" s="1077"/>
      <c r="G64" s="1077"/>
      <c r="H64" s="1077"/>
      <c r="I64" s="1077"/>
      <c r="J64" s="1077"/>
      <c r="K64" s="1077"/>
      <c r="L64" s="1078"/>
      <c r="M64" s="1079"/>
      <c r="N64" s="1076"/>
      <c r="O64" s="1077"/>
      <c r="P64" s="1077"/>
      <c r="Q64" s="1075"/>
      <c r="R64" s="1081"/>
      <c r="S64" s="1085"/>
      <c r="T64" s="1075"/>
      <c r="U64" s="1075"/>
      <c r="V64" s="1075"/>
      <c r="W64" s="99">
        <v>59</v>
      </c>
      <c r="X64" s="100" t="s">
        <v>95</v>
      </c>
      <c r="Y64" s="159" t="s">
        <v>309</v>
      </c>
      <c r="Z64" s="160">
        <v>43282</v>
      </c>
      <c r="AA64" s="160">
        <v>43434</v>
      </c>
      <c r="AB64" s="103">
        <f t="shared" si="4"/>
        <v>152</v>
      </c>
      <c r="AC64" s="104">
        <v>0.5</v>
      </c>
      <c r="AD64" s="105" t="s">
        <v>97</v>
      </c>
      <c r="AE64" s="161" t="s">
        <v>307</v>
      </c>
      <c r="AF64" s="161" t="s">
        <v>308</v>
      </c>
      <c r="AG64" s="161"/>
      <c r="AH64" s="162"/>
    </row>
    <row r="65" spans="1:34" ht="41.25" thickTop="1" x14ac:dyDescent="0.25">
      <c r="A65" s="888" t="s">
        <v>80</v>
      </c>
      <c r="B65" s="890" t="s">
        <v>80</v>
      </c>
      <c r="C65" s="890" t="s">
        <v>265</v>
      </c>
      <c r="D65" s="892" t="s">
        <v>266</v>
      </c>
      <c r="E65" s="890" t="s">
        <v>297</v>
      </c>
      <c r="F65" s="890" t="s">
        <v>298</v>
      </c>
      <c r="G65" s="890" t="s">
        <v>299</v>
      </c>
      <c r="H65" s="890" t="s">
        <v>300</v>
      </c>
      <c r="I65" s="890">
        <v>45</v>
      </c>
      <c r="J65" s="890" t="s">
        <v>113</v>
      </c>
      <c r="K65" s="890" t="s">
        <v>310</v>
      </c>
      <c r="L65" s="1061" t="s">
        <v>89</v>
      </c>
      <c r="M65" s="892" t="s">
        <v>311</v>
      </c>
      <c r="N65" s="934">
        <v>2</v>
      </c>
      <c r="O65" s="890">
        <v>35</v>
      </c>
      <c r="P65" s="890" t="s">
        <v>87</v>
      </c>
      <c r="Q65" s="1011" t="s">
        <v>92</v>
      </c>
      <c r="R65" s="83">
        <v>900000000</v>
      </c>
      <c r="S65" s="1092"/>
      <c r="T65" s="1011"/>
      <c r="U65" s="1011" t="s">
        <v>304</v>
      </c>
      <c r="V65" s="1011" t="s">
        <v>305</v>
      </c>
      <c r="W65" s="6">
        <v>60</v>
      </c>
      <c r="X65" s="7" t="s">
        <v>95</v>
      </c>
      <c r="Y65" s="8" t="s">
        <v>312</v>
      </c>
      <c r="Z65" s="157">
        <v>43101</v>
      </c>
      <c r="AA65" s="157">
        <v>43190</v>
      </c>
      <c r="AB65" s="10">
        <f t="shared" si="4"/>
        <v>89</v>
      </c>
      <c r="AC65" s="11">
        <v>0.2</v>
      </c>
      <c r="AD65" s="12" t="s">
        <v>97</v>
      </c>
      <c r="AE65" s="13" t="s">
        <v>313</v>
      </c>
      <c r="AF65" s="13" t="s">
        <v>314</v>
      </c>
      <c r="AG65" s="13" t="s">
        <v>315</v>
      </c>
      <c r="AH65" s="158" t="s">
        <v>316</v>
      </c>
    </row>
    <row r="66" spans="1:34" ht="27" x14ac:dyDescent="0.25">
      <c r="A66" s="903"/>
      <c r="B66" s="901"/>
      <c r="C66" s="901"/>
      <c r="D66" s="904"/>
      <c r="E66" s="901"/>
      <c r="F66" s="901"/>
      <c r="G66" s="901"/>
      <c r="H66" s="901"/>
      <c r="I66" s="901"/>
      <c r="J66" s="901"/>
      <c r="K66" s="901"/>
      <c r="L66" s="1062"/>
      <c r="M66" s="904"/>
      <c r="N66" s="935"/>
      <c r="O66" s="901"/>
      <c r="P66" s="901"/>
      <c r="Q66" s="826"/>
      <c r="R66" s="86"/>
      <c r="S66" s="1093"/>
      <c r="T66" s="826"/>
      <c r="U66" s="826"/>
      <c r="V66" s="826"/>
      <c r="W66" s="73">
        <v>61</v>
      </c>
      <c r="X66" s="74" t="s">
        <v>95</v>
      </c>
      <c r="Y66" s="87" t="s">
        <v>317</v>
      </c>
      <c r="Z66" s="163">
        <v>43191</v>
      </c>
      <c r="AA66" s="163">
        <v>43434</v>
      </c>
      <c r="AB66" s="77">
        <f t="shared" si="4"/>
        <v>243</v>
      </c>
      <c r="AC66" s="78">
        <v>0.3</v>
      </c>
      <c r="AD66" s="79" t="s">
        <v>97</v>
      </c>
      <c r="AE66" s="164" t="s">
        <v>313</v>
      </c>
      <c r="AF66" s="164" t="s">
        <v>314</v>
      </c>
      <c r="AG66" s="164" t="s">
        <v>315</v>
      </c>
      <c r="AH66" s="165" t="s">
        <v>316</v>
      </c>
    </row>
    <row r="67" spans="1:34" ht="27.75" thickBot="1" x14ac:dyDescent="0.3">
      <c r="A67" s="889"/>
      <c r="B67" s="891"/>
      <c r="C67" s="891"/>
      <c r="D67" s="893"/>
      <c r="E67" s="891"/>
      <c r="F67" s="891"/>
      <c r="G67" s="891"/>
      <c r="H67" s="891"/>
      <c r="I67" s="891"/>
      <c r="J67" s="891"/>
      <c r="K67" s="891"/>
      <c r="L67" s="1063"/>
      <c r="M67" s="893"/>
      <c r="N67" s="936"/>
      <c r="O67" s="891"/>
      <c r="P67" s="891"/>
      <c r="Q67" s="827"/>
      <c r="R67" s="91">
        <v>450000000</v>
      </c>
      <c r="S67" s="1094"/>
      <c r="T67" s="827"/>
      <c r="U67" s="827"/>
      <c r="V67" s="827"/>
      <c r="W67" s="17">
        <v>62</v>
      </c>
      <c r="X67" s="18" t="s">
        <v>95</v>
      </c>
      <c r="Y67" s="19" t="s">
        <v>318</v>
      </c>
      <c r="Z67" s="166">
        <v>43252</v>
      </c>
      <c r="AA67" s="166">
        <v>43434</v>
      </c>
      <c r="AB67" s="21">
        <f t="shared" si="4"/>
        <v>182</v>
      </c>
      <c r="AC67" s="22">
        <v>0.5</v>
      </c>
      <c r="AD67" s="23" t="s">
        <v>97</v>
      </c>
      <c r="AE67" s="24" t="s">
        <v>313</v>
      </c>
      <c r="AF67" s="24" t="s">
        <v>314</v>
      </c>
      <c r="AG67" s="24" t="s">
        <v>315</v>
      </c>
      <c r="AH67" s="167" t="s">
        <v>316</v>
      </c>
    </row>
    <row r="68" spans="1:34" ht="41.25" thickTop="1" x14ac:dyDescent="0.25">
      <c r="A68" s="1091" t="s">
        <v>80</v>
      </c>
      <c r="B68" s="1082" t="s">
        <v>80</v>
      </c>
      <c r="C68" s="1082" t="s">
        <v>265</v>
      </c>
      <c r="D68" s="1089" t="s">
        <v>266</v>
      </c>
      <c r="E68" s="1082" t="s">
        <v>297</v>
      </c>
      <c r="F68" s="1082" t="s">
        <v>298</v>
      </c>
      <c r="G68" s="1082" t="s">
        <v>299</v>
      </c>
      <c r="H68" s="1082" t="s">
        <v>300</v>
      </c>
      <c r="I68" s="1082">
        <v>45</v>
      </c>
      <c r="J68" s="1082" t="s">
        <v>113</v>
      </c>
      <c r="K68" s="1082" t="s">
        <v>319</v>
      </c>
      <c r="L68" s="1088" t="s">
        <v>89</v>
      </c>
      <c r="M68" s="1089" t="s">
        <v>320</v>
      </c>
      <c r="N68" s="1090">
        <v>2</v>
      </c>
      <c r="O68" s="1082">
        <v>673</v>
      </c>
      <c r="P68" s="1082" t="s">
        <v>87</v>
      </c>
      <c r="Q68" s="1083" t="s">
        <v>92</v>
      </c>
      <c r="R68" s="1084">
        <v>90000000</v>
      </c>
      <c r="S68" s="1086"/>
      <c r="T68" s="1083"/>
      <c r="U68" s="1083" t="s">
        <v>304</v>
      </c>
      <c r="V68" s="1083" t="s">
        <v>305</v>
      </c>
      <c r="W68" s="109">
        <v>63</v>
      </c>
      <c r="X68" s="110" t="s">
        <v>95</v>
      </c>
      <c r="Y68" s="168" t="s">
        <v>321</v>
      </c>
      <c r="Z68" s="169">
        <v>43132</v>
      </c>
      <c r="AA68" s="169">
        <v>43281</v>
      </c>
      <c r="AB68" s="113">
        <f t="shared" si="4"/>
        <v>149</v>
      </c>
      <c r="AC68" s="114">
        <v>0.5</v>
      </c>
      <c r="AD68" s="115" t="s">
        <v>97</v>
      </c>
      <c r="AE68" s="170" t="s">
        <v>313</v>
      </c>
      <c r="AF68" s="170" t="s">
        <v>314</v>
      </c>
      <c r="AG68" s="170" t="s">
        <v>322</v>
      </c>
      <c r="AH68" s="171" t="s">
        <v>323</v>
      </c>
    </row>
    <row r="69" spans="1:34" ht="27.75" thickBot="1" x14ac:dyDescent="0.3">
      <c r="A69" s="1080"/>
      <c r="B69" s="1077"/>
      <c r="C69" s="1077"/>
      <c r="D69" s="1079"/>
      <c r="E69" s="1077"/>
      <c r="F69" s="1077"/>
      <c r="G69" s="1077"/>
      <c r="H69" s="1077"/>
      <c r="I69" s="1077"/>
      <c r="J69" s="1077"/>
      <c r="K69" s="1077"/>
      <c r="L69" s="1078"/>
      <c r="M69" s="1079"/>
      <c r="N69" s="1076"/>
      <c r="O69" s="1077"/>
      <c r="P69" s="1077"/>
      <c r="Q69" s="1075"/>
      <c r="R69" s="1085"/>
      <c r="S69" s="1087"/>
      <c r="T69" s="1075"/>
      <c r="U69" s="1075"/>
      <c r="V69" s="1075"/>
      <c r="W69" s="99">
        <v>64</v>
      </c>
      <c r="X69" s="100" t="s">
        <v>95</v>
      </c>
      <c r="Y69" s="159" t="s">
        <v>324</v>
      </c>
      <c r="Z69" s="160">
        <v>43132</v>
      </c>
      <c r="AA69" s="160">
        <v>43434</v>
      </c>
      <c r="AB69" s="103">
        <f t="shared" si="4"/>
        <v>302</v>
      </c>
      <c r="AC69" s="104">
        <v>0.5</v>
      </c>
      <c r="AD69" s="105" t="s">
        <v>97</v>
      </c>
      <c r="AE69" s="161" t="s">
        <v>313</v>
      </c>
      <c r="AF69" s="161" t="s">
        <v>314</v>
      </c>
      <c r="AG69" s="161" t="s">
        <v>322</v>
      </c>
      <c r="AH69" s="162" t="s">
        <v>323</v>
      </c>
    </row>
    <row r="70" spans="1:34" ht="42.75" customHeight="1" thickTop="1" x14ac:dyDescent="0.25">
      <c r="A70" s="888" t="s">
        <v>80</v>
      </c>
      <c r="B70" s="890" t="s">
        <v>80</v>
      </c>
      <c r="C70" s="890" t="s">
        <v>265</v>
      </c>
      <c r="D70" s="892" t="s">
        <v>266</v>
      </c>
      <c r="E70" s="890" t="s">
        <v>297</v>
      </c>
      <c r="F70" s="890" t="s">
        <v>298</v>
      </c>
      <c r="G70" s="890" t="s">
        <v>299</v>
      </c>
      <c r="H70" s="890" t="s">
        <v>300</v>
      </c>
      <c r="I70" s="890">
        <v>45</v>
      </c>
      <c r="J70" s="890" t="s">
        <v>113</v>
      </c>
      <c r="K70" s="890" t="s">
        <v>325</v>
      </c>
      <c r="L70" s="1061" t="s">
        <v>89</v>
      </c>
      <c r="M70" s="892" t="s">
        <v>326</v>
      </c>
      <c r="N70" s="934">
        <v>2</v>
      </c>
      <c r="O70" s="890">
        <v>100</v>
      </c>
      <c r="P70" s="890" t="s">
        <v>113</v>
      </c>
      <c r="Q70" s="1011" t="s">
        <v>92</v>
      </c>
      <c r="R70" s="83">
        <v>250000000</v>
      </c>
      <c r="S70" s="1069"/>
      <c r="T70" s="1011"/>
      <c r="U70" s="1011" t="s">
        <v>304</v>
      </c>
      <c r="V70" s="1011" t="s">
        <v>305</v>
      </c>
      <c r="W70" s="6">
        <v>65</v>
      </c>
      <c r="X70" s="7" t="s">
        <v>95</v>
      </c>
      <c r="Y70" s="8" t="s">
        <v>327</v>
      </c>
      <c r="Z70" s="157">
        <v>43252</v>
      </c>
      <c r="AA70" s="157">
        <v>43434</v>
      </c>
      <c r="AB70" s="10">
        <f t="shared" si="4"/>
        <v>182</v>
      </c>
      <c r="AC70" s="11">
        <v>0.2</v>
      </c>
      <c r="AD70" s="12" t="s">
        <v>97</v>
      </c>
      <c r="AE70" s="13" t="s">
        <v>314</v>
      </c>
      <c r="AF70" s="13" t="s">
        <v>313</v>
      </c>
      <c r="AG70" s="13" t="s">
        <v>328</v>
      </c>
      <c r="AH70" s="158" t="s">
        <v>329</v>
      </c>
    </row>
    <row r="71" spans="1:34" ht="54" customHeight="1" x14ac:dyDescent="0.25">
      <c r="A71" s="903"/>
      <c r="B71" s="901"/>
      <c r="C71" s="901"/>
      <c r="D71" s="904"/>
      <c r="E71" s="901"/>
      <c r="F71" s="901"/>
      <c r="G71" s="901"/>
      <c r="H71" s="901"/>
      <c r="I71" s="901"/>
      <c r="J71" s="901"/>
      <c r="K71" s="901"/>
      <c r="L71" s="1062"/>
      <c r="M71" s="904"/>
      <c r="N71" s="935"/>
      <c r="O71" s="901"/>
      <c r="P71" s="901"/>
      <c r="Q71" s="826"/>
      <c r="R71" s="86"/>
      <c r="S71" s="1070"/>
      <c r="T71" s="826"/>
      <c r="U71" s="826"/>
      <c r="V71" s="826"/>
      <c r="W71" s="73">
        <v>66</v>
      </c>
      <c r="X71" s="74" t="s">
        <v>95</v>
      </c>
      <c r="Y71" s="650" t="s">
        <v>34</v>
      </c>
      <c r="Z71" s="163">
        <v>43132</v>
      </c>
      <c r="AA71" s="163">
        <v>43434</v>
      </c>
      <c r="AB71" s="77">
        <f t="shared" si="4"/>
        <v>302</v>
      </c>
      <c r="AC71" s="78">
        <v>0.2</v>
      </c>
      <c r="AD71" s="79" t="s">
        <v>97</v>
      </c>
      <c r="AE71" s="164" t="s">
        <v>314</v>
      </c>
      <c r="AF71" s="164" t="s">
        <v>313</v>
      </c>
      <c r="AG71" s="164" t="s">
        <v>328</v>
      </c>
      <c r="AH71" s="165" t="s">
        <v>330</v>
      </c>
    </row>
    <row r="72" spans="1:34" ht="42.75" customHeight="1" x14ac:dyDescent="0.25">
      <c r="A72" s="903"/>
      <c r="B72" s="901"/>
      <c r="C72" s="901"/>
      <c r="D72" s="904"/>
      <c r="E72" s="901"/>
      <c r="F72" s="901"/>
      <c r="G72" s="901"/>
      <c r="H72" s="901"/>
      <c r="I72" s="901"/>
      <c r="J72" s="901"/>
      <c r="K72" s="901"/>
      <c r="L72" s="1062"/>
      <c r="M72" s="904"/>
      <c r="N72" s="935"/>
      <c r="O72" s="901"/>
      <c r="P72" s="901"/>
      <c r="Q72" s="826"/>
      <c r="R72" s="86"/>
      <c r="S72" s="1070"/>
      <c r="T72" s="826"/>
      <c r="U72" s="826"/>
      <c r="V72" s="826"/>
      <c r="W72" s="73">
        <v>67</v>
      </c>
      <c r="X72" s="74" t="s">
        <v>95</v>
      </c>
      <c r="Y72" s="87" t="s">
        <v>331</v>
      </c>
      <c r="Z72" s="163">
        <v>43132</v>
      </c>
      <c r="AA72" s="163">
        <v>43434</v>
      </c>
      <c r="AB72" s="77">
        <f t="shared" si="4"/>
        <v>302</v>
      </c>
      <c r="AC72" s="78">
        <v>0.1</v>
      </c>
      <c r="AD72" s="79" t="s">
        <v>97</v>
      </c>
      <c r="AE72" s="164" t="s">
        <v>314</v>
      </c>
      <c r="AF72" s="164" t="s">
        <v>313</v>
      </c>
      <c r="AG72" s="164" t="s">
        <v>328</v>
      </c>
      <c r="AH72" s="165" t="s">
        <v>330</v>
      </c>
    </row>
    <row r="73" spans="1:34" ht="46.5" customHeight="1" x14ac:dyDescent="0.25">
      <c r="A73" s="903"/>
      <c r="B73" s="901"/>
      <c r="C73" s="901"/>
      <c r="D73" s="904"/>
      <c r="E73" s="901"/>
      <c r="F73" s="901"/>
      <c r="G73" s="901"/>
      <c r="H73" s="901"/>
      <c r="I73" s="901"/>
      <c r="J73" s="901"/>
      <c r="K73" s="901"/>
      <c r="L73" s="1062"/>
      <c r="M73" s="904"/>
      <c r="N73" s="935"/>
      <c r="O73" s="901"/>
      <c r="P73" s="901"/>
      <c r="Q73" s="826"/>
      <c r="R73" s="86">
        <f>400000000+143637042</f>
        <v>543637042</v>
      </c>
      <c r="S73" s="1070"/>
      <c r="T73" s="826"/>
      <c r="U73" s="826"/>
      <c r="V73" s="826"/>
      <c r="W73" s="73">
        <v>68</v>
      </c>
      <c r="X73" s="74" t="s">
        <v>95</v>
      </c>
      <c r="Y73" s="87" t="s">
        <v>332</v>
      </c>
      <c r="Z73" s="163">
        <v>43132</v>
      </c>
      <c r="AA73" s="163">
        <v>43434</v>
      </c>
      <c r="AB73" s="77">
        <f t="shared" si="4"/>
        <v>302</v>
      </c>
      <c r="AC73" s="78">
        <v>0.1</v>
      </c>
      <c r="AD73" s="79" t="s">
        <v>97</v>
      </c>
      <c r="AE73" s="164" t="s">
        <v>314</v>
      </c>
      <c r="AF73" s="164" t="s">
        <v>313</v>
      </c>
      <c r="AG73" s="164" t="s">
        <v>328</v>
      </c>
      <c r="AH73" s="165" t="s">
        <v>330</v>
      </c>
    </row>
    <row r="74" spans="1:34" ht="49.5" customHeight="1" x14ac:dyDescent="0.25">
      <c r="A74" s="903"/>
      <c r="B74" s="901"/>
      <c r="C74" s="901"/>
      <c r="D74" s="904"/>
      <c r="E74" s="901"/>
      <c r="F74" s="901"/>
      <c r="G74" s="901"/>
      <c r="H74" s="901"/>
      <c r="I74" s="901"/>
      <c r="J74" s="901"/>
      <c r="K74" s="901"/>
      <c r="L74" s="1062"/>
      <c r="M74" s="904"/>
      <c r="N74" s="935"/>
      <c r="O74" s="901"/>
      <c r="P74" s="901"/>
      <c r="Q74" s="826"/>
      <c r="R74" s="86"/>
      <c r="S74" s="1070"/>
      <c r="T74" s="826"/>
      <c r="U74" s="826"/>
      <c r="V74" s="826"/>
      <c r="W74" s="73">
        <v>69</v>
      </c>
      <c r="X74" s="74" t="s">
        <v>95</v>
      </c>
      <c r="Y74" s="87" t="s">
        <v>333</v>
      </c>
      <c r="Z74" s="163">
        <v>43132</v>
      </c>
      <c r="AA74" s="163">
        <v>43434</v>
      </c>
      <c r="AB74" s="77">
        <f t="shared" si="4"/>
        <v>302</v>
      </c>
      <c r="AC74" s="78">
        <v>0.2</v>
      </c>
      <c r="AD74" s="79" t="s">
        <v>97</v>
      </c>
      <c r="AE74" s="164" t="s">
        <v>314</v>
      </c>
      <c r="AF74" s="164" t="s">
        <v>313</v>
      </c>
      <c r="AG74" s="164" t="s">
        <v>328</v>
      </c>
      <c r="AH74" s="165" t="s">
        <v>330</v>
      </c>
    </row>
    <row r="75" spans="1:34" ht="57" customHeight="1" thickBot="1" x14ac:dyDescent="0.3">
      <c r="A75" s="889"/>
      <c r="B75" s="891"/>
      <c r="C75" s="891"/>
      <c r="D75" s="893"/>
      <c r="E75" s="891"/>
      <c r="F75" s="891"/>
      <c r="G75" s="891"/>
      <c r="H75" s="891"/>
      <c r="I75" s="891"/>
      <c r="J75" s="891"/>
      <c r="K75" s="891"/>
      <c r="L75" s="1063"/>
      <c r="M75" s="893"/>
      <c r="N75" s="936"/>
      <c r="O75" s="891"/>
      <c r="P75" s="891"/>
      <c r="Q75" s="827"/>
      <c r="R75" s="91"/>
      <c r="S75" s="1071"/>
      <c r="T75" s="827"/>
      <c r="U75" s="827"/>
      <c r="V75" s="827"/>
      <c r="W75" s="17">
        <v>70</v>
      </c>
      <c r="X75" s="18" t="s">
        <v>95</v>
      </c>
      <c r="Y75" s="19" t="s">
        <v>334</v>
      </c>
      <c r="Z75" s="166">
        <v>43132</v>
      </c>
      <c r="AA75" s="166">
        <v>43434</v>
      </c>
      <c r="AB75" s="21">
        <f t="shared" si="4"/>
        <v>302</v>
      </c>
      <c r="AC75" s="22">
        <v>0.2</v>
      </c>
      <c r="AD75" s="23" t="s">
        <v>97</v>
      </c>
      <c r="AE75" s="24" t="s">
        <v>314</v>
      </c>
      <c r="AF75" s="24" t="s">
        <v>313</v>
      </c>
      <c r="AG75" s="24" t="s">
        <v>328</v>
      </c>
      <c r="AH75" s="167" t="s">
        <v>330</v>
      </c>
    </row>
    <row r="76" spans="1:34" ht="27.75" thickTop="1" x14ac:dyDescent="0.25">
      <c r="A76" s="888" t="s">
        <v>80</v>
      </c>
      <c r="B76" s="890" t="s">
        <v>80</v>
      </c>
      <c r="C76" s="890" t="s">
        <v>265</v>
      </c>
      <c r="D76" s="892" t="s">
        <v>266</v>
      </c>
      <c r="E76" s="890" t="s">
        <v>297</v>
      </c>
      <c r="F76" s="890" t="s">
        <v>298</v>
      </c>
      <c r="G76" s="890" t="s">
        <v>299</v>
      </c>
      <c r="H76" s="890" t="s">
        <v>300</v>
      </c>
      <c r="I76" s="890">
        <v>45</v>
      </c>
      <c r="J76" s="890" t="s">
        <v>113</v>
      </c>
      <c r="K76" s="890" t="s">
        <v>335</v>
      </c>
      <c r="L76" s="1061" t="s">
        <v>89</v>
      </c>
      <c r="M76" s="892" t="s">
        <v>336</v>
      </c>
      <c r="N76" s="934">
        <v>3</v>
      </c>
      <c r="O76" s="890">
        <v>3</v>
      </c>
      <c r="P76" s="890" t="s">
        <v>87</v>
      </c>
      <c r="Q76" s="1011" t="s">
        <v>92</v>
      </c>
      <c r="R76" s="1069">
        <v>200000000</v>
      </c>
      <c r="S76" s="1069"/>
      <c r="T76" s="1011"/>
      <c r="U76" s="1011" t="s">
        <v>304</v>
      </c>
      <c r="V76" s="1011" t="s">
        <v>305</v>
      </c>
      <c r="W76" s="6">
        <v>71</v>
      </c>
      <c r="X76" s="7" t="s">
        <v>95</v>
      </c>
      <c r="Y76" s="8" t="s">
        <v>337</v>
      </c>
      <c r="Z76" s="157">
        <v>43101</v>
      </c>
      <c r="AA76" s="157">
        <v>43189</v>
      </c>
      <c r="AB76" s="10">
        <f t="shared" si="4"/>
        <v>88</v>
      </c>
      <c r="AC76" s="11">
        <v>0.5</v>
      </c>
      <c r="AD76" s="12" t="s">
        <v>97</v>
      </c>
      <c r="AE76" s="13" t="s">
        <v>338</v>
      </c>
      <c r="AF76" s="13" t="s">
        <v>339</v>
      </c>
      <c r="AG76" s="13" t="s">
        <v>340</v>
      </c>
      <c r="AH76" s="158" t="s">
        <v>341</v>
      </c>
    </row>
    <row r="77" spans="1:34" ht="27.75" thickBot="1" x14ac:dyDescent="0.3">
      <c r="A77" s="889"/>
      <c r="B77" s="891"/>
      <c r="C77" s="891"/>
      <c r="D77" s="893"/>
      <c r="E77" s="891"/>
      <c r="F77" s="891"/>
      <c r="G77" s="891"/>
      <c r="H77" s="891"/>
      <c r="I77" s="891"/>
      <c r="J77" s="891"/>
      <c r="K77" s="891"/>
      <c r="L77" s="1063"/>
      <c r="M77" s="893"/>
      <c r="N77" s="936"/>
      <c r="O77" s="891"/>
      <c r="P77" s="891"/>
      <c r="Q77" s="827"/>
      <c r="R77" s="1071"/>
      <c r="S77" s="1071"/>
      <c r="T77" s="827"/>
      <c r="U77" s="827"/>
      <c r="V77" s="827"/>
      <c r="W77" s="17">
        <v>72</v>
      </c>
      <c r="X77" s="18" t="s">
        <v>95</v>
      </c>
      <c r="Y77" s="19" t="s">
        <v>342</v>
      </c>
      <c r="Z77" s="166">
        <v>43132</v>
      </c>
      <c r="AA77" s="166">
        <v>43434</v>
      </c>
      <c r="AB77" s="21">
        <f t="shared" si="4"/>
        <v>302</v>
      </c>
      <c r="AC77" s="22">
        <v>0.5</v>
      </c>
      <c r="AD77" s="23" t="s">
        <v>97</v>
      </c>
      <c r="AE77" s="24" t="s">
        <v>338</v>
      </c>
      <c r="AF77" s="24" t="s">
        <v>339</v>
      </c>
      <c r="AG77" s="24" t="s">
        <v>340</v>
      </c>
      <c r="AH77" s="167" t="s">
        <v>341</v>
      </c>
    </row>
    <row r="78" spans="1:34" ht="55.5" thickTop="1" thickBot="1" x14ac:dyDescent="0.3">
      <c r="A78" s="27" t="s">
        <v>80</v>
      </c>
      <c r="B78" s="28" t="s">
        <v>80</v>
      </c>
      <c r="C78" s="28" t="s">
        <v>265</v>
      </c>
      <c r="D78" s="29" t="s">
        <v>266</v>
      </c>
      <c r="E78" s="28" t="s">
        <v>297</v>
      </c>
      <c r="F78" s="28" t="s">
        <v>298</v>
      </c>
      <c r="G78" s="28" t="s">
        <v>299</v>
      </c>
      <c r="H78" s="28" t="s">
        <v>300</v>
      </c>
      <c r="I78" s="28">
        <v>45</v>
      </c>
      <c r="J78" s="28" t="s">
        <v>113</v>
      </c>
      <c r="K78" s="28" t="s">
        <v>343</v>
      </c>
      <c r="L78" s="31" t="s">
        <v>89</v>
      </c>
      <c r="M78" s="29" t="s">
        <v>344</v>
      </c>
      <c r="N78" s="33">
        <v>2</v>
      </c>
      <c r="O78" s="28">
        <v>1</v>
      </c>
      <c r="P78" s="28" t="s">
        <v>87</v>
      </c>
      <c r="Q78" s="30" t="s">
        <v>92</v>
      </c>
      <c r="R78" s="34"/>
      <c r="S78" s="34"/>
      <c r="T78" s="33"/>
      <c r="U78" s="30" t="s">
        <v>304</v>
      </c>
      <c r="V78" s="30" t="s">
        <v>305</v>
      </c>
      <c r="W78" s="36">
        <v>73</v>
      </c>
      <c r="X78" s="31" t="s">
        <v>95</v>
      </c>
      <c r="Y78" s="37" t="s">
        <v>345</v>
      </c>
      <c r="Z78" s="172">
        <v>43132</v>
      </c>
      <c r="AA78" s="172">
        <v>43434</v>
      </c>
      <c r="AB78" s="39">
        <f t="shared" si="4"/>
        <v>302</v>
      </c>
      <c r="AC78" s="40">
        <v>1</v>
      </c>
      <c r="AD78" s="41" t="s">
        <v>97</v>
      </c>
      <c r="AE78" s="33"/>
      <c r="AF78" s="33"/>
      <c r="AG78" s="33"/>
      <c r="AH78" s="42"/>
    </row>
    <row r="79" spans="1:34" ht="54.75" thickTop="1" x14ac:dyDescent="0.25">
      <c r="A79" s="888" t="s">
        <v>80</v>
      </c>
      <c r="B79" s="890" t="s">
        <v>80</v>
      </c>
      <c r="C79" s="890" t="s">
        <v>265</v>
      </c>
      <c r="D79" s="892" t="s">
        <v>266</v>
      </c>
      <c r="E79" s="890" t="s">
        <v>297</v>
      </c>
      <c r="F79" s="890" t="s">
        <v>298</v>
      </c>
      <c r="G79" s="890" t="s">
        <v>299</v>
      </c>
      <c r="H79" s="890" t="s">
        <v>346</v>
      </c>
      <c r="I79" s="890">
        <v>45</v>
      </c>
      <c r="J79" s="890" t="s">
        <v>113</v>
      </c>
      <c r="K79" s="890" t="s">
        <v>347</v>
      </c>
      <c r="L79" s="1061" t="s">
        <v>89</v>
      </c>
      <c r="M79" s="892" t="s">
        <v>348</v>
      </c>
      <c r="N79" s="934">
        <v>2</v>
      </c>
      <c r="O79" s="890">
        <v>100</v>
      </c>
      <c r="P79" s="890" t="s">
        <v>113</v>
      </c>
      <c r="Q79" s="1011" t="s">
        <v>92</v>
      </c>
      <c r="R79" s="83">
        <f>350000000+390000000+750000000</f>
        <v>1490000000</v>
      </c>
      <c r="S79" s="1069"/>
      <c r="T79" s="1011"/>
      <c r="U79" s="1011" t="s">
        <v>304</v>
      </c>
      <c r="V79" s="1011" t="s">
        <v>305</v>
      </c>
      <c r="W79" s="6">
        <v>74</v>
      </c>
      <c r="X79" s="7" t="s">
        <v>95</v>
      </c>
      <c r="Y79" s="8" t="s">
        <v>349</v>
      </c>
      <c r="Z79" s="157">
        <v>43132</v>
      </c>
      <c r="AA79" s="157">
        <v>43434</v>
      </c>
      <c r="AB79" s="10">
        <f t="shared" si="4"/>
        <v>302</v>
      </c>
      <c r="AC79" s="11">
        <v>0.2</v>
      </c>
      <c r="AD79" s="12" t="s">
        <v>97</v>
      </c>
      <c r="AE79" s="13" t="s">
        <v>350</v>
      </c>
      <c r="AF79" s="13" t="s">
        <v>351</v>
      </c>
      <c r="AG79" s="13" t="s">
        <v>352</v>
      </c>
      <c r="AH79" s="158" t="s">
        <v>353</v>
      </c>
    </row>
    <row r="80" spans="1:34" ht="40.5" x14ac:dyDescent="0.25">
      <c r="A80" s="903"/>
      <c r="B80" s="901"/>
      <c r="C80" s="901"/>
      <c r="D80" s="904"/>
      <c r="E80" s="901"/>
      <c r="F80" s="901"/>
      <c r="G80" s="901"/>
      <c r="H80" s="901"/>
      <c r="I80" s="901"/>
      <c r="J80" s="901"/>
      <c r="K80" s="901"/>
      <c r="L80" s="1062"/>
      <c r="M80" s="904"/>
      <c r="N80" s="935"/>
      <c r="O80" s="901"/>
      <c r="P80" s="901"/>
      <c r="Q80" s="826"/>
      <c r="R80" s="86"/>
      <c r="S80" s="1070"/>
      <c r="T80" s="826"/>
      <c r="U80" s="826"/>
      <c r="V80" s="826"/>
      <c r="W80" s="73">
        <v>75</v>
      </c>
      <c r="X80" s="74" t="s">
        <v>95</v>
      </c>
      <c r="Y80" s="87" t="s">
        <v>354</v>
      </c>
      <c r="Z80" s="163">
        <v>43101</v>
      </c>
      <c r="AA80" s="163">
        <v>43434</v>
      </c>
      <c r="AB80" s="77">
        <f t="shared" si="4"/>
        <v>333</v>
      </c>
      <c r="AC80" s="78">
        <v>0.2</v>
      </c>
      <c r="AD80" s="79" t="s">
        <v>97</v>
      </c>
      <c r="AE80" s="164" t="s">
        <v>350</v>
      </c>
      <c r="AF80" s="164" t="s">
        <v>351</v>
      </c>
      <c r="AG80" s="164" t="s">
        <v>352</v>
      </c>
      <c r="AH80" s="165" t="s">
        <v>353</v>
      </c>
    </row>
    <row r="81" spans="1:34" ht="27" x14ac:dyDescent="0.25">
      <c r="A81" s="903"/>
      <c r="B81" s="901"/>
      <c r="C81" s="901"/>
      <c r="D81" s="904"/>
      <c r="E81" s="901"/>
      <c r="F81" s="901"/>
      <c r="G81" s="901"/>
      <c r="H81" s="901"/>
      <c r="I81" s="901"/>
      <c r="J81" s="901"/>
      <c r="K81" s="901"/>
      <c r="L81" s="1062"/>
      <c r="M81" s="904"/>
      <c r="N81" s="935"/>
      <c r="O81" s="901"/>
      <c r="P81" s="901"/>
      <c r="Q81" s="826"/>
      <c r="R81" s="86">
        <v>60000000</v>
      </c>
      <c r="S81" s="1070"/>
      <c r="T81" s="826"/>
      <c r="U81" s="826"/>
      <c r="V81" s="826"/>
      <c r="W81" s="73">
        <v>76</v>
      </c>
      <c r="X81" s="74" t="s">
        <v>95</v>
      </c>
      <c r="Y81" s="87" t="s">
        <v>355</v>
      </c>
      <c r="Z81" s="163">
        <v>43101</v>
      </c>
      <c r="AA81" s="163">
        <v>43434</v>
      </c>
      <c r="AB81" s="77">
        <f t="shared" si="4"/>
        <v>333</v>
      </c>
      <c r="AC81" s="78">
        <v>0.2</v>
      </c>
      <c r="AD81" s="79" t="s">
        <v>97</v>
      </c>
      <c r="AE81" s="164" t="s">
        <v>350</v>
      </c>
      <c r="AF81" s="164" t="s">
        <v>351</v>
      </c>
      <c r="AG81" s="164" t="s">
        <v>356</v>
      </c>
      <c r="AH81" s="165" t="s">
        <v>357</v>
      </c>
    </row>
    <row r="82" spans="1:34" ht="27" x14ac:dyDescent="0.25">
      <c r="A82" s="903"/>
      <c r="B82" s="901"/>
      <c r="C82" s="901"/>
      <c r="D82" s="904"/>
      <c r="E82" s="901"/>
      <c r="F82" s="901"/>
      <c r="G82" s="901"/>
      <c r="H82" s="901"/>
      <c r="I82" s="901"/>
      <c r="J82" s="901"/>
      <c r="K82" s="901"/>
      <c r="L82" s="1062"/>
      <c r="M82" s="904"/>
      <c r="N82" s="935"/>
      <c r="O82" s="901"/>
      <c r="P82" s="901"/>
      <c r="Q82" s="826"/>
      <c r="R82" s="86">
        <v>200000000</v>
      </c>
      <c r="S82" s="1070"/>
      <c r="T82" s="826"/>
      <c r="U82" s="826"/>
      <c r="V82" s="826"/>
      <c r="W82" s="73">
        <v>77</v>
      </c>
      <c r="X82" s="74" t="s">
        <v>95</v>
      </c>
      <c r="Y82" s="87" t="s">
        <v>358</v>
      </c>
      <c r="Z82" s="163">
        <v>43101</v>
      </c>
      <c r="AA82" s="163">
        <v>43434</v>
      </c>
      <c r="AB82" s="77">
        <f t="shared" si="4"/>
        <v>333</v>
      </c>
      <c r="AC82" s="78">
        <v>0.3</v>
      </c>
      <c r="AD82" s="79" t="s">
        <v>97</v>
      </c>
      <c r="AE82" s="164" t="s">
        <v>350</v>
      </c>
      <c r="AF82" s="164" t="s">
        <v>351</v>
      </c>
      <c r="AG82" s="164" t="s">
        <v>359</v>
      </c>
      <c r="AH82" s="165" t="s">
        <v>360</v>
      </c>
    </row>
    <row r="83" spans="1:34" ht="41.25" thickBot="1" x14ac:dyDescent="0.3">
      <c r="A83" s="1080"/>
      <c r="B83" s="1077"/>
      <c r="C83" s="1077"/>
      <c r="D83" s="1079"/>
      <c r="E83" s="1077"/>
      <c r="F83" s="1077"/>
      <c r="G83" s="1077"/>
      <c r="H83" s="1077"/>
      <c r="I83" s="1077"/>
      <c r="J83" s="1077"/>
      <c r="K83" s="1077"/>
      <c r="L83" s="1078"/>
      <c r="M83" s="1079"/>
      <c r="N83" s="1076"/>
      <c r="O83" s="1077"/>
      <c r="P83" s="1077"/>
      <c r="Q83" s="1075"/>
      <c r="R83" s="173"/>
      <c r="S83" s="1081"/>
      <c r="T83" s="1075"/>
      <c r="U83" s="1075"/>
      <c r="V83" s="1075"/>
      <c r="W83" s="99">
        <v>78</v>
      </c>
      <c r="X83" s="100" t="s">
        <v>95</v>
      </c>
      <c r="Y83" s="159" t="s">
        <v>361</v>
      </c>
      <c r="Z83" s="160">
        <v>43101</v>
      </c>
      <c r="AA83" s="160">
        <v>43190</v>
      </c>
      <c r="AB83" s="103">
        <f t="shared" si="4"/>
        <v>89</v>
      </c>
      <c r="AC83" s="104">
        <v>0.1</v>
      </c>
      <c r="AD83" s="105" t="s">
        <v>97</v>
      </c>
      <c r="AE83" s="161" t="s">
        <v>350</v>
      </c>
      <c r="AF83" s="161" t="s">
        <v>351</v>
      </c>
      <c r="AG83" s="161"/>
      <c r="AH83" s="162"/>
    </row>
    <row r="84" spans="1:34" ht="27.75" thickTop="1" x14ac:dyDescent="0.25">
      <c r="A84" s="888" t="s">
        <v>80</v>
      </c>
      <c r="B84" s="890" t="s">
        <v>80</v>
      </c>
      <c r="C84" s="890" t="s">
        <v>265</v>
      </c>
      <c r="D84" s="892" t="s">
        <v>266</v>
      </c>
      <c r="E84" s="890" t="s">
        <v>297</v>
      </c>
      <c r="F84" s="890" t="s">
        <v>298</v>
      </c>
      <c r="G84" s="890" t="s">
        <v>362</v>
      </c>
      <c r="H84" s="890" t="s">
        <v>346</v>
      </c>
      <c r="I84" s="890">
        <v>100</v>
      </c>
      <c r="J84" s="890" t="s">
        <v>113</v>
      </c>
      <c r="K84" s="890" t="s">
        <v>363</v>
      </c>
      <c r="L84" s="1061" t="s">
        <v>89</v>
      </c>
      <c r="M84" s="892" t="s">
        <v>364</v>
      </c>
      <c r="N84" s="934">
        <v>2</v>
      </c>
      <c r="O84" s="890">
        <v>50</v>
      </c>
      <c r="P84" s="890" t="s">
        <v>113</v>
      </c>
      <c r="Q84" s="1011" t="s">
        <v>92</v>
      </c>
      <c r="R84" s="83"/>
      <c r="S84" s="83"/>
      <c r="T84" s="1011"/>
      <c r="U84" s="1011" t="s">
        <v>304</v>
      </c>
      <c r="V84" s="1011" t="s">
        <v>305</v>
      </c>
      <c r="W84" s="6">
        <v>79</v>
      </c>
      <c r="X84" s="7" t="s">
        <v>95</v>
      </c>
      <c r="Y84" s="8" t="s">
        <v>365</v>
      </c>
      <c r="Z84" s="157">
        <v>43282</v>
      </c>
      <c r="AA84" s="157">
        <v>43434</v>
      </c>
      <c r="AB84" s="10">
        <f t="shared" si="4"/>
        <v>152</v>
      </c>
      <c r="AC84" s="11">
        <v>0.3</v>
      </c>
      <c r="AD84" s="12" t="s">
        <v>97</v>
      </c>
      <c r="AE84" s="13" t="s">
        <v>350</v>
      </c>
      <c r="AF84" s="13" t="s">
        <v>351</v>
      </c>
      <c r="AG84" s="13"/>
      <c r="AH84" s="158"/>
    </row>
    <row r="85" spans="1:34" ht="27" x14ac:dyDescent="0.25">
      <c r="A85" s="903"/>
      <c r="B85" s="901"/>
      <c r="C85" s="901"/>
      <c r="D85" s="904"/>
      <c r="E85" s="901"/>
      <c r="F85" s="901"/>
      <c r="G85" s="901"/>
      <c r="H85" s="901"/>
      <c r="I85" s="901"/>
      <c r="J85" s="901"/>
      <c r="K85" s="901"/>
      <c r="L85" s="1062"/>
      <c r="M85" s="904"/>
      <c r="N85" s="935"/>
      <c r="O85" s="901"/>
      <c r="P85" s="901"/>
      <c r="Q85" s="826"/>
      <c r="R85" s="86"/>
      <c r="S85" s="86"/>
      <c r="T85" s="826"/>
      <c r="U85" s="826"/>
      <c r="V85" s="826"/>
      <c r="W85" s="73">
        <v>80</v>
      </c>
      <c r="X85" s="74" t="s">
        <v>95</v>
      </c>
      <c r="Y85" s="87" t="s">
        <v>366</v>
      </c>
      <c r="Z85" s="163">
        <v>43374</v>
      </c>
      <c r="AA85" s="163">
        <v>43434</v>
      </c>
      <c r="AB85" s="77">
        <f t="shared" si="4"/>
        <v>60</v>
      </c>
      <c r="AC85" s="78">
        <v>0.3</v>
      </c>
      <c r="AD85" s="79" t="s">
        <v>97</v>
      </c>
      <c r="AE85" s="164" t="s">
        <v>350</v>
      </c>
      <c r="AF85" s="164" t="s">
        <v>351</v>
      </c>
      <c r="AG85" s="164" t="s">
        <v>356</v>
      </c>
      <c r="AH85" s="165" t="s">
        <v>357</v>
      </c>
    </row>
    <row r="86" spans="1:34" ht="27.75" thickBot="1" x14ac:dyDescent="0.3">
      <c r="A86" s="1080"/>
      <c r="B86" s="1077"/>
      <c r="C86" s="1077"/>
      <c r="D86" s="1079"/>
      <c r="E86" s="1077"/>
      <c r="F86" s="1077"/>
      <c r="G86" s="1077"/>
      <c r="H86" s="1077"/>
      <c r="I86" s="1077"/>
      <c r="J86" s="1077"/>
      <c r="K86" s="1077"/>
      <c r="L86" s="1078"/>
      <c r="M86" s="1079"/>
      <c r="N86" s="1076"/>
      <c r="O86" s="1077"/>
      <c r="P86" s="1077"/>
      <c r="Q86" s="1075"/>
      <c r="R86" s="173">
        <v>650000000</v>
      </c>
      <c r="S86" s="173"/>
      <c r="T86" s="1075"/>
      <c r="U86" s="1075"/>
      <c r="V86" s="1075"/>
      <c r="W86" s="99">
        <v>81</v>
      </c>
      <c r="X86" s="100" t="s">
        <v>95</v>
      </c>
      <c r="Y86" s="159" t="s">
        <v>367</v>
      </c>
      <c r="Z86" s="160">
        <v>43101</v>
      </c>
      <c r="AA86" s="160">
        <v>43434</v>
      </c>
      <c r="AB86" s="103">
        <f t="shared" si="4"/>
        <v>333</v>
      </c>
      <c r="AC86" s="104">
        <v>0.4</v>
      </c>
      <c r="AD86" s="105" t="s">
        <v>97</v>
      </c>
      <c r="AE86" s="161" t="s">
        <v>350</v>
      </c>
      <c r="AF86" s="161" t="s">
        <v>351</v>
      </c>
      <c r="AG86" s="161" t="s">
        <v>359</v>
      </c>
      <c r="AH86" s="162" t="s">
        <v>360</v>
      </c>
    </row>
    <row r="87" spans="1:34" ht="41.25" thickTop="1" x14ac:dyDescent="0.25">
      <c r="A87" s="888" t="s">
        <v>80</v>
      </c>
      <c r="B87" s="890" t="s">
        <v>80</v>
      </c>
      <c r="C87" s="890" t="s">
        <v>265</v>
      </c>
      <c r="D87" s="892" t="s">
        <v>266</v>
      </c>
      <c r="E87" s="890" t="s">
        <v>368</v>
      </c>
      <c r="F87" s="890" t="s">
        <v>369</v>
      </c>
      <c r="G87" s="890" t="s">
        <v>370</v>
      </c>
      <c r="H87" s="890" t="s">
        <v>371</v>
      </c>
      <c r="I87" s="890">
        <v>2.5</v>
      </c>
      <c r="J87" s="890" t="s">
        <v>113</v>
      </c>
      <c r="K87" s="890" t="s">
        <v>372</v>
      </c>
      <c r="L87" s="1061" t="s">
        <v>89</v>
      </c>
      <c r="M87" s="892" t="s">
        <v>373</v>
      </c>
      <c r="N87" s="934">
        <v>2</v>
      </c>
      <c r="O87" s="890">
        <v>40</v>
      </c>
      <c r="P87" s="890" t="s">
        <v>87</v>
      </c>
      <c r="Q87" s="1011" t="s">
        <v>92</v>
      </c>
      <c r="R87" s="83">
        <v>550000000</v>
      </c>
      <c r="S87" s="83"/>
      <c r="T87" s="1011"/>
      <c r="U87" s="890" t="s">
        <v>374</v>
      </c>
      <c r="V87" s="1011" t="s">
        <v>173</v>
      </c>
      <c r="W87" s="6">
        <v>82</v>
      </c>
      <c r="X87" s="7" t="s">
        <v>95</v>
      </c>
      <c r="Y87" s="174" t="s">
        <v>375</v>
      </c>
      <c r="Z87" s="175">
        <v>43102</v>
      </c>
      <c r="AA87" s="175">
        <v>43112</v>
      </c>
      <c r="AB87" s="10">
        <f t="shared" si="4"/>
        <v>10</v>
      </c>
      <c r="AC87" s="11">
        <v>0.05</v>
      </c>
      <c r="AD87" s="12" t="s">
        <v>97</v>
      </c>
      <c r="AE87" s="176" t="s">
        <v>376</v>
      </c>
      <c r="AF87" s="176" t="s">
        <v>377</v>
      </c>
      <c r="AG87" s="13" t="s">
        <v>378</v>
      </c>
      <c r="AH87" s="158" t="s">
        <v>379</v>
      </c>
    </row>
    <row r="88" spans="1:34" ht="54" x14ac:dyDescent="0.25">
      <c r="A88" s="903"/>
      <c r="B88" s="901"/>
      <c r="C88" s="901"/>
      <c r="D88" s="904"/>
      <c r="E88" s="901"/>
      <c r="F88" s="901"/>
      <c r="G88" s="901"/>
      <c r="H88" s="901"/>
      <c r="I88" s="901"/>
      <c r="J88" s="901"/>
      <c r="K88" s="901"/>
      <c r="L88" s="1062"/>
      <c r="M88" s="904"/>
      <c r="N88" s="935"/>
      <c r="O88" s="901"/>
      <c r="P88" s="901"/>
      <c r="Q88" s="826"/>
      <c r="R88" s="86"/>
      <c r="S88" s="86"/>
      <c r="T88" s="826"/>
      <c r="U88" s="901"/>
      <c r="V88" s="826"/>
      <c r="W88" s="73">
        <v>83</v>
      </c>
      <c r="X88" s="74" t="s">
        <v>95</v>
      </c>
      <c r="Y88" s="177" t="s">
        <v>380</v>
      </c>
      <c r="Z88" s="178">
        <v>43115</v>
      </c>
      <c r="AA88" s="178">
        <v>43126</v>
      </c>
      <c r="AB88" s="77">
        <f t="shared" si="4"/>
        <v>11</v>
      </c>
      <c r="AC88" s="78">
        <v>0.05</v>
      </c>
      <c r="AD88" s="79" t="s">
        <v>97</v>
      </c>
      <c r="AE88" s="179" t="s">
        <v>376</v>
      </c>
      <c r="AF88" s="179" t="s">
        <v>377</v>
      </c>
      <c r="AG88" s="164" t="s">
        <v>378</v>
      </c>
      <c r="AH88" s="165" t="s">
        <v>379</v>
      </c>
    </row>
    <row r="89" spans="1:34" ht="40.5" x14ac:dyDescent="0.25">
      <c r="A89" s="903"/>
      <c r="B89" s="901"/>
      <c r="C89" s="901"/>
      <c r="D89" s="904"/>
      <c r="E89" s="901"/>
      <c r="F89" s="901"/>
      <c r="G89" s="901"/>
      <c r="H89" s="901"/>
      <c r="I89" s="901"/>
      <c r="J89" s="901"/>
      <c r="K89" s="901"/>
      <c r="L89" s="1062"/>
      <c r="M89" s="904"/>
      <c r="N89" s="935"/>
      <c r="O89" s="901"/>
      <c r="P89" s="901"/>
      <c r="Q89" s="826"/>
      <c r="R89" s="86"/>
      <c r="S89" s="86"/>
      <c r="T89" s="826"/>
      <c r="U89" s="901"/>
      <c r="V89" s="826"/>
      <c r="W89" s="73">
        <v>84</v>
      </c>
      <c r="X89" s="74" t="s">
        <v>95</v>
      </c>
      <c r="Y89" s="177" t="s">
        <v>381</v>
      </c>
      <c r="Z89" s="178">
        <v>43132</v>
      </c>
      <c r="AA89" s="178">
        <v>43203</v>
      </c>
      <c r="AB89" s="77">
        <f t="shared" si="4"/>
        <v>71</v>
      </c>
      <c r="AC89" s="78">
        <v>0.2</v>
      </c>
      <c r="AD89" s="79" t="s">
        <v>97</v>
      </c>
      <c r="AE89" s="179" t="s">
        <v>186</v>
      </c>
      <c r="AF89" s="179" t="s">
        <v>382</v>
      </c>
      <c r="AG89" s="164" t="s">
        <v>383</v>
      </c>
      <c r="AH89" s="165" t="s">
        <v>384</v>
      </c>
    </row>
    <row r="90" spans="1:34" ht="67.5" x14ac:dyDescent="0.25">
      <c r="A90" s="903"/>
      <c r="B90" s="901"/>
      <c r="C90" s="901"/>
      <c r="D90" s="904"/>
      <c r="E90" s="901"/>
      <c r="F90" s="901"/>
      <c r="G90" s="901"/>
      <c r="H90" s="901"/>
      <c r="I90" s="901"/>
      <c r="J90" s="901"/>
      <c r="K90" s="901"/>
      <c r="L90" s="1062"/>
      <c r="M90" s="904"/>
      <c r="N90" s="935"/>
      <c r="O90" s="901"/>
      <c r="P90" s="901"/>
      <c r="Q90" s="826"/>
      <c r="R90" s="86"/>
      <c r="S90" s="86"/>
      <c r="T90" s="826"/>
      <c r="U90" s="901"/>
      <c r="V90" s="826"/>
      <c r="W90" s="73">
        <v>85</v>
      </c>
      <c r="X90" s="74" t="s">
        <v>95</v>
      </c>
      <c r="Y90" s="177" t="s">
        <v>385</v>
      </c>
      <c r="Z90" s="178">
        <v>43160</v>
      </c>
      <c r="AA90" s="178">
        <v>43266</v>
      </c>
      <c r="AB90" s="77">
        <f t="shared" si="4"/>
        <v>106</v>
      </c>
      <c r="AC90" s="78">
        <v>0.2</v>
      </c>
      <c r="AD90" s="79" t="s">
        <v>97</v>
      </c>
      <c r="AE90" s="179" t="s">
        <v>186</v>
      </c>
      <c r="AF90" s="179" t="s">
        <v>382</v>
      </c>
      <c r="AG90" s="164" t="s">
        <v>383</v>
      </c>
      <c r="AH90" s="165" t="s">
        <v>384</v>
      </c>
    </row>
    <row r="91" spans="1:34" ht="40.5" x14ac:dyDescent="0.25">
      <c r="A91" s="903"/>
      <c r="B91" s="901"/>
      <c r="C91" s="901"/>
      <c r="D91" s="904"/>
      <c r="E91" s="901"/>
      <c r="F91" s="901"/>
      <c r="G91" s="901"/>
      <c r="H91" s="901"/>
      <c r="I91" s="901"/>
      <c r="J91" s="901"/>
      <c r="K91" s="901"/>
      <c r="L91" s="1062"/>
      <c r="M91" s="904"/>
      <c r="N91" s="935"/>
      <c r="O91" s="901"/>
      <c r="P91" s="901"/>
      <c r="Q91" s="826"/>
      <c r="R91" s="86"/>
      <c r="S91" s="86"/>
      <c r="T91" s="826"/>
      <c r="U91" s="901"/>
      <c r="V91" s="826"/>
      <c r="W91" s="73">
        <v>86</v>
      </c>
      <c r="X91" s="74" t="s">
        <v>95</v>
      </c>
      <c r="Y91" s="177" t="s">
        <v>386</v>
      </c>
      <c r="Z91" s="178">
        <v>43174</v>
      </c>
      <c r="AA91" s="178">
        <v>43280</v>
      </c>
      <c r="AB91" s="77">
        <f t="shared" si="4"/>
        <v>106</v>
      </c>
      <c r="AC91" s="78">
        <v>0.25</v>
      </c>
      <c r="AD91" s="79" t="s">
        <v>97</v>
      </c>
      <c r="AE91" s="179" t="s">
        <v>186</v>
      </c>
      <c r="AF91" s="179" t="s">
        <v>382</v>
      </c>
      <c r="AG91" s="164" t="s">
        <v>383</v>
      </c>
      <c r="AH91" s="165" t="s">
        <v>384</v>
      </c>
    </row>
    <row r="92" spans="1:34" ht="41.25" thickBot="1" x14ac:dyDescent="0.3">
      <c r="A92" s="889"/>
      <c r="B92" s="891"/>
      <c r="C92" s="891"/>
      <c r="D92" s="893"/>
      <c r="E92" s="891"/>
      <c r="F92" s="891"/>
      <c r="G92" s="891"/>
      <c r="H92" s="891"/>
      <c r="I92" s="891"/>
      <c r="J92" s="891"/>
      <c r="K92" s="891"/>
      <c r="L92" s="1063"/>
      <c r="M92" s="893"/>
      <c r="N92" s="936"/>
      <c r="O92" s="891"/>
      <c r="P92" s="891"/>
      <c r="Q92" s="827"/>
      <c r="R92" s="91"/>
      <c r="S92" s="91"/>
      <c r="T92" s="827"/>
      <c r="U92" s="891"/>
      <c r="V92" s="827"/>
      <c r="W92" s="17">
        <v>87</v>
      </c>
      <c r="X92" s="18" t="s">
        <v>95</v>
      </c>
      <c r="Y92" s="180" t="s">
        <v>387</v>
      </c>
      <c r="Z92" s="181">
        <v>43235</v>
      </c>
      <c r="AA92" s="181">
        <v>43434</v>
      </c>
      <c r="AB92" s="21">
        <f t="shared" si="4"/>
        <v>199</v>
      </c>
      <c r="AC92" s="22">
        <v>0.25</v>
      </c>
      <c r="AD92" s="23" t="s">
        <v>97</v>
      </c>
      <c r="AE92" s="182" t="s">
        <v>186</v>
      </c>
      <c r="AF92" s="182" t="s">
        <v>382</v>
      </c>
      <c r="AG92" s="24" t="s">
        <v>383</v>
      </c>
      <c r="AH92" s="167" t="s">
        <v>384</v>
      </c>
    </row>
    <row r="93" spans="1:34" ht="42" thickTop="1" thickBot="1" x14ac:dyDescent="0.3">
      <c r="A93" s="183" t="s">
        <v>80</v>
      </c>
      <c r="B93" s="184" t="s">
        <v>80</v>
      </c>
      <c r="C93" s="184" t="s">
        <v>265</v>
      </c>
      <c r="D93" s="185" t="s">
        <v>266</v>
      </c>
      <c r="E93" s="184" t="s">
        <v>368</v>
      </c>
      <c r="F93" s="186" t="s">
        <v>369</v>
      </c>
      <c r="G93" s="186" t="s">
        <v>370</v>
      </c>
      <c r="H93" s="184" t="s">
        <v>371</v>
      </c>
      <c r="I93" s="186">
        <v>2.5</v>
      </c>
      <c r="J93" s="184" t="s">
        <v>113</v>
      </c>
      <c r="K93" s="186" t="s">
        <v>388</v>
      </c>
      <c r="L93" s="187" t="s">
        <v>89</v>
      </c>
      <c r="M93" s="188" t="s">
        <v>389</v>
      </c>
      <c r="N93" s="189">
        <v>2</v>
      </c>
      <c r="O93" s="184">
        <v>100</v>
      </c>
      <c r="P93" s="184" t="s">
        <v>113</v>
      </c>
      <c r="Q93" s="190" t="s">
        <v>92</v>
      </c>
      <c r="R93" s="191">
        <v>1670000000</v>
      </c>
      <c r="S93" s="191"/>
      <c r="T93" s="190"/>
      <c r="U93" s="190" t="s">
        <v>374</v>
      </c>
      <c r="V93" s="190" t="s">
        <v>173</v>
      </c>
      <c r="W93" s="192">
        <v>88</v>
      </c>
      <c r="X93" s="187" t="s">
        <v>95</v>
      </c>
      <c r="Y93" s="193" t="s">
        <v>390</v>
      </c>
      <c r="Z93" s="194">
        <v>43132</v>
      </c>
      <c r="AA93" s="652">
        <v>43434</v>
      </c>
      <c r="AB93" s="195">
        <f>AA93-Z93</f>
        <v>302</v>
      </c>
      <c r="AC93" s="196">
        <v>1</v>
      </c>
      <c r="AD93" s="197" t="s">
        <v>97</v>
      </c>
      <c r="AE93" s="198" t="s">
        <v>186</v>
      </c>
      <c r="AF93" s="198" t="s">
        <v>382</v>
      </c>
      <c r="AG93" s="198" t="s">
        <v>383</v>
      </c>
      <c r="AH93" s="199" t="s">
        <v>384</v>
      </c>
    </row>
    <row r="94" spans="1:34" ht="41.25" thickTop="1" x14ac:dyDescent="0.25">
      <c r="A94" s="888" t="s">
        <v>80</v>
      </c>
      <c r="B94" s="890" t="s">
        <v>80</v>
      </c>
      <c r="C94" s="890" t="s">
        <v>265</v>
      </c>
      <c r="D94" s="892" t="s">
        <v>266</v>
      </c>
      <c r="E94" s="890" t="s">
        <v>368</v>
      </c>
      <c r="F94" s="890" t="s">
        <v>369</v>
      </c>
      <c r="G94" s="890" t="s">
        <v>370</v>
      </c>
      <c r="H94" s="890" t="s">
        <v>371</v>
      </c>
      <c r="I94" s="890">
        <v>2.5</v>
      </c>
      <c r="J94" s="890" t="s">
        <v>113</v>
      </c>
      <c r="K94" s="890" t="s">
        <v>391</v>
      </c>
      <c r="L94" s="1061" t="s">
        <v>89</v>
      </c>
      <c r="M94" s="1072" t="s">
        <v>392</v>
      </c>
      <c r="N94" s="934">
        <v>2</v>
      </c>
      <c r="O94" s="890">
        <v>100</v>
      </c>
      <c r="P94" s="890" t="s">
        <v>113</v>
      </c>
      <c r="Q94" s="1011" t="s">
        <v>92</v>
      </c>
      <c r="R94" s="1069"/>
      <c r="S94" s="83"/>
      <c r="T94" s="1011"/>
      <c r="U94" s="1011" t="s">
        <v>374</v>
      </c>
      <c r="V94" s="1011" t="s">
        <v>173</v>
      </c>
      <c r="W94" s="6">
        <v>89</v>
      </c>
      <c r="X94" s="7" t="s">
        <v>95</v>
      </c>
      <c r="Y94" s="8" t="s">
        <v>393</v>
      </c>
      <c r="Z94" s="157">
        <v>43132</v>
      </c>
      <c r="AA94" s="157">
        <v>43159</v>
      </c>
      <c r="AB94" s="10">
        <f t="shared" si="4"/>
        <v>27</v>
      </c>
      <c r="AC94" s="11">
        <v>0.25</v>
      </c>
      <c r="AD94" s="12" t="s">
        <v>97</v>
      </c>
      <c r="AE94" s="13" t="s">
        <v>186</v>
      </c>
      <c r="AF94" s="13" t="s">
        <v>382</v>
      </c>
      <c r="AG94" s="13" t="s">
        <v>383</v>
      </c>
      <c r="AH94" s="158" t="s">
        <v>384</v>
      </c>
    </row>
    <row r="95" spans="1:34" ht="54" x14ac:dyDescent="0.25">
      <c r="A95" s="903"/>
      <c r="B95" s="901"/>
      <c r="C95" s="901"/>
      <c r="D95" s="904"/>
      <c r="E95" s="901"/>
      <c r="F95" s="901"/>
      <c r="G95" s="901"/>
      <c r="H95" s="901"/>
      <c r="I95" s="901"/>
      <c r="J95" s="901"/>
      <c r="K95" s="901"/>
      <c r="L95" s="1062"/>
      <c r="M95" s="1073"/>
      <c r="N95" s="935"/>
      <c r="O95" s="901"/>
      <c r="P95" s="901"/>
      <c r="Q95" s="826"/>
      <c r="R95" s="1070"/>
      <c r="S95" s="86"/>
      <c r="T95" s="826"/>
      <c r="U95" s="826"/>
      <c r="V95" s="826"/>
      <c r="W95" s="73">
        <v>90</v>
      </c>
      <c r="X95" s="74" t="s">
        <v>95</v>
      </c>
      <c r="Y95" s="87" t="s">
        <v>394</v>
      </c>
      <c r="Z95" s="163">
        <v>43160</v>
      </c>
      <c r="AA95" s="163">
        <v>43189</v>
      </c>
      <c r="AB95" s="77">
        <f t="shared" si="4"/>
        <v>29</v>
      </c>
      <c r="AC95" s="78">
        <v>0.25</v>
      </c>
      <c r="AD95" s="79" t="s">
        <v>97</v>
      </c>
      <c r="AE95" s="164" t="s">
        <v>186</v>
      </c>
      <c r="AF95" s="164" t="s">
        <v>382</v>
      </c>
      <c r="AG95" s="164" t="s">
        <v>383</v>
      </c>
      <c r="AH95" s="165" t="s">
        <v>384</v>
      </c>
    </row>
    <row r="96" spans="1:34" ht="54" x14ac:dyDescent="0.25">
      <c r="A96" s="903"/>
      <c r="B96" s="901"/>
      <c r="C96" s="901"/>
      <c r="D96" s="904"/>
      <c r="E96" s="901"/>
      <c r="F96" s="901"/>
      <c r="G96" s="901"/>
      <c r="H96" s="901"/>
      <c r="I96" s="901"/>
      <c r="J96" s="901"/>
      <c r="K96" s="901"/>
      <c r="L96" s="1062"/>
      <c r="M96" s="1073"/>
      <c r="N96" s="935"/>
      <c r="O96" s="901"/>
      <c r="P96" s="901"/>
      <c r="Q96" s="826"/>
      <c r="R96" s="1070"/>
      <c r="S96" s="86"/>
      <c r="T96" s="826"/>
      <c r="U96" s="826"/>
      <c r="V96" s="826"/>
      <c r="W96" s="73">
        <v>91</v>
      </c>
      <c r="X96" s="74" t="s">
        <v>95</v>
      </c>
      <c r="Y96" s="87" t="s">
        <v>395</v>
      </c>
      <c r="Z96" s="163">
        <v>43191</v>
      </c>
      <c r="AA96" s="163">
        <v>43403</v>
      </c>
      <c r="AB96" s="77">
        <f t="shared" si="4"/>
        <v>212</v>
      </c>
      <c r="AC96" s="78">
        <v>0.25</v>
      </c>
      <c r="AD96" s="79" t="s">
        <v>97</v>
      </c>
      <c r="AE96" s="164" t="s">
        <v>186</v>
      </c>
      <c r="AF96" s="164" t="s">
        <v>382</v>
      </c>
      <c r="AG96" s="164" t="s">
        <v>383</v>
      </c>
      <c r="AH96" s="165" t="s">
        <v>384</v>
      </c>
    </row>
    <row r="97" spans="1:34" ht="41.25" thickBot="1" x14ac:dyDescent="0.3">
      <c r="A97" s="889"/>
      <c r="B97" s="891"/>
      <c r="C97" s="891"/>
      <c r="D97" s="893"/>
      <c r="E97" s="891"/>
      <c r="F97" s="891"/>
      <c r="G97" s="891"/>
      <c r="H97" s="891"/>
      <c r="I97" s="891"/>
      <c r="J97" s="891"/>
      <c r="K97" s="891"/>
      <c r="L97" s="1063"/>
      <c r="M97" s="1074"/>
      <c r="N97" s="936"/>
      <c r="O97" s="891"/>
      <c r="P97" s="891"/>
      <c r="Q97" s="827"/>
      <c r="R97" s="1071"/>
      <c r="S97" s="91"/>
      <c r="T97" s="827"/>
      <c r="U97" s="827"/>
      <c r="V97" s="827"/>
      <c r="W97" s="17">
        <v>92</v>
      </c>
      <c r="X97" s="18" t="s">
        <v>95</v>
      </c>
      <c r="Y97" s="19" t="s">
        <v>396</v>
      </c>
      <c r="Z97" s="166">
        <v>43191</v>
      </c>
      <c r="AA97" s="166">
        <v>43434</v>
      </c>
      <c r="AB97" s="21">
        <f t="shared" si="4"/>
        <v>243</v>
      </c>
      <c r="AC97" s="22">
        <v>0.25</v>
      </c>
      <c r="AD97" s="23" t="s">
        <v>97</v>
      </c>
      <c r="AE97" s="24" t="s">
        <v>186</v>
      </c>
      <c r="AF97" s="24" t="s">
        <v>382</v>
      </c>
      <c r="AG97" s="24" t="s">
        <v>383</v>
      </c>
      <c r="AH97" s="167" t="s">
        <v>384</v>
      </c>
    </row>
    <row r="98" spans="1:34" ht="27.75" thickTop="1" x14ac:dyDescent="0.25">
      <c r="A98" s="888" t="s">
        <v>80</v>
      </c>
      <c r="B98" s="890" t="s">
        <v>80</v>
      </c>
      <c r="C98" s="890" t="s">
        <v>265</v>
      </c>
      <c r="D98" s="892" t="s">
        <v>266</v>
      </c>
      <c r="E98" s="890" t="s">
        <v>368</v>
      </c>
      <c r="F98" s="890" t="s">
        <v>369</v>
      </c>
      <c r="G98" s="890" t="s">
        <v>370</v>
      </c>
      <c r="H98" s="890" t="s">
        <v>371</v>
      </c>
      <c r="I98" s="890">
        <v>2.5</v>
      </c>
      <c r="J98" s="890" t="s">
        <v>113</v>
      </c>
      <c r="K98" s="890" t="s">
        <v>397</v>
      </c>
      <c r="L98" s="1061" t="s">
        <v>89</v>
      </c>
      <c r="M98" s="1072" t="s">
        <v>398</v>
      </c>
      <c r="N98" s="934">
        <v>2</v>
      </c>
      <c r="O98" s="890">
        <v>100</v>
      </c>
      <c r="P98" s="890" t="s">
        <v>113</v>
      </c>
      <c r="Q98" s="1011" t="s">
        <v>92</v>
      </c>
      <c r="R98" s="83">
        <v>1200000000</v>
      </c>
      <c r="S98" s="83"/>
      <c r="T98" s="1011"/>
      <c r="U98" s="1011" t="s">
        <v>374</v>
      </c>
      <c r="V98" s="1011" t="s">
        <v>173</v>
      </c>
      <c r="W98" s="6">
        <v>93</v>
      </c>
      <c r="X98" s="7" t="s">
        <v>95</v>
      </c>
      <c r="Y98" s="8" t="s">
        <v>399</v>
      </c>
      <c r="Z98" s="157">
        <v>43132</v>
      </c>
      <c r="AA98" s="157">
        <v>43159</v>
      </c>
      <c r="AB98" s="10">
        <f t="shared" si="4"/>
        <v>27</v>
      </c>
      <c r="AC98" s="11">
        <v>0.15</v>
      </c>
      <c r="AD98" s="12" t="s">
        <v>97</v>
      </c>
      <c r="AE98" s="13" t="s">
        <v>97</v>
      </c>
      <c r="AF98" s="13" t="s">
        <v>186</v>
      </c>
      <c r="AG98" s="13" t="s">
        <v>383</v>
      </c>
      <c r="AH98" s="158" t="s">
        <v>384</v>
      </c>
    </row>
    <row r="99" spans="1:34" ht="27" x14ac:dyDescent="0.25">
      <c r="A99" s="903"/>
      <c r="B99" s="901"/>
      <c r="C99" s="901"/>
      <c r="D99" s="904"/>
      <c r="E99" s="901"/>
      <c r="F99" s="901"/>
      <c r="G99" s="901"/>
      <c r="H99" s="901"/>
      <c r="I99" s="901"/>
      <c r="J99" s="901"/>
      <c r="K99" s="901"/>
      <c r="L99" s="1062"/>
      <c r="M99" s="1073"/>
      <c r="N99" s="935"/>
      <c r="O99" s="901"/>
      <c r="P99" s="901"/>
      <c r="Q99" s="826"/>
      <c r="R99" s="86"/>
      <c r="S99" s="86"/>
      <c r="T99" s="826"/>
      <c r="U99" s="826"/>
      <c r="V99" s="826"/>
      <c r="W99" s="73">
        <v>94</v>
      </c>
      <c r="X99" s="74" t="s">
        <v>95</v>
      </c>
      <c r="Y99" s="87" t="s">
        <v>400</v>
      </c>
      <c r="Z99" s="163">
        <v>43160</v>
      </c>
      <c r="AA99" s="163">
        <v>43218</v>
      </c>
      <c r="AB99" s="77">
        <f t="shared" si="4"/>
        <v>58</v>
      </c>
      <c r="AC99" s="78">
        <v>0.15</v>
      </c>
      <c r="AD99" s="79" t="s">
        <v>97</v>
      </c>
      <c r="AE99" s="164" t="s">
        <v>97</v>
      </c>
      <c r="AF99" s="164" t="s">
        <v>186</v>
      </c>
      <c r="AG99" s="164" t="s">
        <v>383</v>
      </c>
      <c r="AH99" s="165" t="s">
        <v>384</v>
      </c>
    </row>
    <row r="100" spans="1:34" ht="40.5" x14ac:dyDescent="0.25">
      <c r="A100" s="903"/>
      <c r="B100" s="901"/>
      <c r="C100" s="901"/>
      <c r="D100" s="904"/>
      <c r="E100" s="901"/>
      <c r="F100" s="901"/>
      <c r="G100" s="901"/>
      <c r="H100" s="901"/>
      <c r="I100" s="901"/>
      <c r="J100" s="901"/>
      <c r="K100" s="901"/>
      <c r="L100" s="1062"/>
      <c r="M100" s="1073"/>
      <c r="N100" s="935"/>
      <c r="O100" s="901"/>
      <c r="P100" s="901"/>
      <c r="Q100" s="826"/>
      <c r="R100" s="86"/>
      <c r="S100" s="86"/>
      <c r="T100" s="826"/>
      <c r="U100" s="826"/>
      <c r="V100" s="826"/>
      <c r="W100" s="73">
        <v>95</v>
      </c>
      <c r="X100" s="74" t="s">
        <v>95</v>
      </c>
      <c r="Y100" s="87" t="s">
        <v>401</v>
      </c>
      <c r="Z100" s="163">
        <v>43222</v>
      </c>
      <c r="AA100" s="163">
        <v>43251</v>
      </c>
      <c r="AB100" s="77">
        <f t="shared" si="4"/>
        <v>29</v>
      </c>
      <c r="AC100" s="78">
        <v>0.15</v>
      </c>
      <c r="AD100" s="79" t="s">
        <v>97</v>
      </c>
      <c r="AE100" s="164" t="s">
        <v>186</v>
      </c>
      <c r="AF100" s="164" t="s">
        <v>382</v>
      </c>
      <c r="AG100" s="164" t="s">
        <v>383</v>
      </c>
      <c r="AH100" s="165" t="s">
        <v>384</v>
      </c>
    </row>
    <row r="101" spans="1:34" ht="27" x14ac:dyDescent="0.25">
      <c r="A101" s="903"/>
      <c r="B101" s="901"/>
      <c r="C101" s="901"/>
      <c r="D101" s="904"/>
      <c r="E101" s="901"/>
      <c r="F101" s="901"/>
      <c r="G101" s="901"/>
      <c r="H101" s="901"/>
      <c r="I101" s="901"/>
      <c r="J101" s="901"/>
      <c r="K101" s="901"/>
      <c r="L101" s="1062"/>
      <c r="M101" s="1073"/>
      <c r="N101" s="935"/>
      <c r="O101" s="901"/>
      <c r="P101" s="901"/>
      <c r="Q101" s="826"/>
      <c r="R101" s="86"/>
      <c r="S101" s="86"/>
      <c r="T101" s="826"/>
      <c r="U101" s="826"/>
      <c r="V101" s="826"/>
      <c r="W101" s="73">
        <v>96</v>
      </c>
      <c r="X101" s="74" t="s">
        <v>95</v>
      </c>
      <c r="Y101" s="87" t="s">
        <v>402</v>
      </c>
      <c r="Z101" s="163">
        <v>43252</v>
      </c>
      <c r="AA101" s="163">
        <v>43343</v>
      </c>
      <c r="AB101" s="77">
        <f t="shared" si="4"/>
        <v>91</v>
      </c>
      <c r="AC101" s="78">
        <v>0.15</v>
      </c>
      <c r="AD101" s="79" t="s">
        <v>97</v>
      </c>
      <c r="AE101" s="164" t="s">
        <v>186</v>
      </c>
      <c r="AF101" s="164" t="s">
        <v>382</v>
      </c>
      <c r="AG101" s="164" t="s">
        <v>383</v>
      </c>
      <c r="AH101" s="165" t="s">
        <v>384</v>
      </c>
    </row>
    <row r="102" spans="1:34" ht="40.5" x14ac:dyDescent="0.25">
      <c r="A102" s="903"/>
      <c r="B102" s="901"/>
      <c r="C102" s="901"/>
      <c r="D102" s="904"/>
      <c r="E102" s="901"/>
      <c r="F102" s="901"/>
      <c r="G102" s="901"/>
      <c r="H102" s="901"/>
      <c r="I102" s="901"/>
      <c r="J102" s="901"/>
      <c r="K102" s="901"/>
      <c r="L102" s="1062"/>
      <c r="M102" s="1073"/>
      <c r="N102" s="935"/>
      <c r="O102" s="901"/>
      <c r="P102" s="901"/>
      <c r="Q102" s="826"/>
      <c r="R102" s="86"/>
      <c r="S102" s="86"/>
      <c r="T102" s="826"/>
      <c r="U102" s="826"/>
      <c r="V102" s="826"/>
      <c r="W102" s="73">
        <v>97</v>
      </c>
      <c r="X102" s="74" t="s">
        <v>95</v>
      </c>
      <c r="Y102" s="87" t="s">
        <v>403</v>
      </c>
      <c r="Z102" s="163">
        <v>43344</v>
      </c>
      <c r="AA102" s="163">
        <v>43373</v>
      </c>
      <c r="AB102" s="77">
        <f t="shared" si="4"/>
        <v>29</v>
      </c>
      <c r="AC102" s="78">
        <v>0.2</v>
      </c>
      <c r="AD102" s="79" t="s">
        <v>97</v>
      </c>
      <c r="AE102" s="164" t="s">
        <v>186</v>
      </c>
      <c r="AF102" s="164" t="s">
        <v>382</v>
      </c>
      <c r="AG102" s="164" t="s">
        <v>383</v>
      </c>
      <c r="AH102" s="165" t="s">
        <v>384</v>
      </c>
    </row>
    <row r="103" spans="1:34" ht="27.75" thickBot="1" x14ac:dyDescent="0.3">
      <c r="A103" s="889"/>
      <c r="B103" s="891"/>
      <c r="C103" s="891"/>
      <c r="D103" s="893"/>
      <c r="E103" s="891"/>
      <c r="F103" s="891"/>
      <c r="G103" s="891"/>
      <c r="H103" s="891"/>
      <c r="I103" s="891"/>
      <c r="J103" s="891"/>
      <c r="K103" s="891"/>
      <c r="L103" s="1063"/>
      <c r="M103" s="1074"/>
      <c r="N103" s="936"/>
      <c r="O103" s="891"/>
      <c r="P103" s="891"/>
      <c r="Q103" s="827"/>
      <c r="R103" s="91"/>
      <c r="S103" s="91"/>
      <c r="T103" s="827"/>
      <c r="U103" s="827"/>
      <c r="V103" s="827"/>
      <c r="W103" s="17">
        <v>98</v>
      </c>
      <c r="X103" s="18" t="s">
        <v>95</v>
      </c>
      <c r="Y103" s="19" t="s">
        <v>404</v>
      </c>
      <c r="Z103" s="166">
        <v>43285</v>
      </c>
      <c r="AA103" s="166">
        <v>43434</v>
      </c>
      <c r="AB103" s="21">
        <f t="shared" si="4"/>
        <v>149</v>
      </c>
      <c r="AC103" s="22">
        <v>0.2</v>
      </c>
      <c r="AD103" s="23" t="s">
        <v>97</v>
      </c>
      <c r="AE103" s="24" t="s">
        <v>186</v>
      </c>
      <c r="AF103" s="24" t="s">
        <v>382</v>
      </c>
      <c r="AG103" s="24" t="s">
        <v>383</v>
      </c>
      <c r="AH103" s="167" t="s">
        <v>384</v>
      </c>
    </row>
    <row r="104" spans="1:34" ht="42" thickTop="1" thickBot="1" x14ac:dyDescent="0.3">
      <c r="A104" s="200" t="s">
        <v>80</v>
      </c>
      <c r="B104" s="201" t="s">
        <v>80</v>
      </c>
      <c r="C104" s="201" t="s">
        <v>265</v>
      </c>
      <c r="D104" s="202" t="s">
        <v>266</v>
      </c>
      <c r="E104" s="201" t="s">
        <v>368</v>
      </c>
      <c r="F104" s="201" t="s">
        <v>369</v>
      </c>
      <c r="G104" s="201" t="s">
        <v>370</v>
      </c>
      <c r="H104" s="201" t="s">
        <v>371</v>
      </c>
      <c r="I104" s="201">
        <v>2.5</v>
      </c>
      <c r="J104" s="201" t="s">
        <v>113</v>
      </c>
      <c r="K104" s="201" t="s">
        <v>405</v>
      </c>
      <c r="L104" s="203" t="s">
        <v>89</v>
      </c>
      <c r="M104" s="202" t="s">
        <v>406</v>
      </c>
      <c r="N104" s="204">
        <v>2</v>
      </c>
      <c r="O104" s="201">
        <v>25</v>
      </c>
      <c r="P104" s="201" t="s">
        <v>113</v>
      </c>
      <c r="Q104" s="205" t="s">
        <v>92</v>
      </c>
      <c r="R104" s="206">
        <v>110000000</v>
      </c>
      <c r="S104" s="207"/>
      <c r="T104" s="205"/>
      <c r="U104" s="205" t="s">
        <v>374</v>
      </c>
      <c r="V104" s="205" t="s">
        <v>173</v>
      </c>
      <c r="W104" s="208">
        <v>99</v>
      </c>
      <c r="X104" s="203" t="s">
        <v>95</v>
      </c>
      <c r="Y104" s="209" t="s">
        <v>407</v>
      </c>
      <c r="Z104" s="210">
        <v>43130</v>
      </c>
      <c r="AA104" s="210">
        <v>43434</v>
      </c>
      <c r="AB104" s="211">
        <f t="shared" si="4"/>
        <v>304</v>
      </c>
      <c r="AC104" s="212">
        <v>1</v>
      </c>
      <c r="AD104" s="213" t="s">
        <v>97</v>
      </c>
      <c r="AE104" s="205" t="s">
        <v>408</v>
      </c>
      <c r="AF104" s="205" t="s">
        <v>409</v>
      </c>
      <c r="AG104" s="205" t="s">
        <v>410</v>
      </c>
      <c r="AH104" s="214"/>
    </row>
    <row r="105" spans="1:34" ht="55.5" thickTop="1" thickBot="1" x14ac:dyDescent="0.3">
      <c r="A105" s="27" t="s">
        <v>80</v>
      </c>
      <c r="B105" s="28" t="s">
        <v>80</v>
      </c>
      <c r="C105" s="28" t="s">
        <v>265</v>
      </c>
      <c r="D105" s="29" t="s">
        <v>266</v>
      </c>
      <c r="E105" s="28" t="s">
        <v>368</v>
      </c>
      <c r="F105" s="28" t="s">
        <v>369</v>
      </c>
      <c r="G105" s="28" t="s">
        <v>370</v>
      </c>
      <c r="H105" s="28" t="s">
        <v>371</v>
      </c>
      <c r="I105" s="28">
        <v>2.5</v>
      </c>
      <c r="J105" s="28" t="s">
        <v>113</v>
      </c>
      <c r="K105" s="28" t="s">
        <v>411</v>
      </c>
      <c r="L105" s="31" t="s">
        <v>89</v>
      </c>
      <c r="M105" s="29" t="s">
        <v>412</v>
      </c>
      <c r="N105" s="33">
        <v>2</v>
      </c>
      <c r="O105" s="28">
        <v>2</v>
      </c>
      <c r="P105" s="28" t="s">
        <v>87</v>
      </c>
      <c r="Q105" s="30" t="s">
        <v>92</v>
      </c>
      <c r="R105" s="34"/>
      <c r="S105" s="34"/>
      <c r="T105" s="30"/>
      <c r="U105" s="30" t="s">
        <v>374</v>
      </c>
      <c r="V105" s="30" t="s">
        <v>173</v>
      </c>
      <c r="W105" s="36">
        <v>100</v>
      </c>
      <c r="X105" s="31" t="s">
        <v>95</v>
      </c>
      <c r="Y105" s="37" t="s">
        <v>413</v>
      </c>
      <c r="Z105" s="172">
        <v>43130</v>
      </c>
      <c r="AA105" s="172">
        <v>43434</v>
      </c>
      <c r="AB105" s="39">
        <f t="shared" si="4"/>
        <v>304</v>
      </c>
      <c r="AC105" s="40">
        <v>1</v>
      </c>
      <c r="AD105" s="41" t="s">
        <v>97</v>
      </c>
      <c r="AE105" s="30" t="s">
        <v>408</v>
      </c>
      <c r="AF105" s="30" t="s">
        <v>409</v>
      </c>
      <c r="AG105" s="30" t="s">
        <v>410</v>
      </c>
      <c r="AH105" s="67"/>
    </row>
    <row r="106" spans="1:34" ht="55.5" thickTop="1" thickBot="1" x14ac:dyDescent="0.3">
      <c r="A106" s="215" t="s">
        <v>80</v>
      </c>
      <c r="B106" s="186" t="s">
        <v>80</v>
      </c>
      <c r="C106" s="186" t="s">
        <v>265</v>
      </c>
      <c r="D106" s="185" t="s">
        <v>266</v>
      </c>
      <c r="E106" s="186" t="s">
        <v>368</v>
      </c>
      <c r="F106" s="186" t="s">
        <v>369</v>
      </c>
      <c r="G106" s="186" t="s">
        <v>370</v>
      </c>
      <c r="H106" s="186" t="s">
        <v>371</v>
      </c>
      <c r="I106" s="186">
        <v>2.5</v>
      </c>
      <c r="J106" s="186" t="s">
        <v>113</v>
      </c>
      <c r="K106" s="186" t="s">
        <v>414</v>
      </c>
      <c r="L106" s="187" t="s">
        <v>89</v>
      </c>
      <c r="M106" s="185" t="s">
        <v>415</v>
      </c>
      <c r="N106" s="189">
        <v>2</v>
      </c>
      <c r="O106" s="186">
        <v>2</v>
      </c>
      <c r="P106" s="186" t="s">
        <v>87</v>
      </c>
      <c r="Q106" s="198" t="s">
        <v>92</v>
      </c>
      <c r="R106" s="216">
        <v>60000000</v>
      </c>
      <c r="S106" s="191"/>
      <c r="T106" s="198"/>
      <c r="U106" s="198" t="s">
        <v>374</v>
      </c>
      <c r="V106" s="198" t="s">
        <v>173</v>
      </c>
      <c r="W106" s="192">
        <v>101</v>
      </c>
      <c r="X106" s="187" t="s">
        <v>95</v>
      </c>
      <c r="Y106" s="193" t="s">
        <v>416</v>
      </c>
      <c r="Z106" s="194">
        <v>43130</v>
      </c>
      <c r="AA106" s="194">
        <v>43454</v>
      </c>
      <c r="AB106" s="195">
        <f t="shared" si="4"/>
        <v>324</v>
      </c>
      <c r="AC106" s="196">
        <v>1</v>
      </c>
      <c r="AD106" s="197" t="s">
        <v>97</v>
      </c>
      <c r="AE106" s="198" t="s">
        <v>408</v>
      </c>
      <c r="AF106" s="198" t="s">
        <v>417</v>
      </c>
      <c r="AG106" s="198" t="s">
        <v>410</v>
      </c>
      <c r="AH106" s="199"/>
    </row>
    <row r="107" spans="1:34" ht="41.25" thickTop="1" x14ac:dyDescent="0.25">
      <c r="A107" s="888" t="s">
        <v>80</v>
      </c>
      <c r="B107" s="890" t="s">
        <v>80</v>
      </c>
      <c r="C107" s="890" t="s">
        <v>265</v>
      </c>
      <c r="D107" s="892" t="s">
        <v>266</v>
      </c>
      <c r="E107" s="890" t="s">
        <v>368</v>
      </c>
      <c r="F107" s="890" t="s">
        <v>369</v>
      </c>
      <c r="G107" s="890" t="s">
        <v>370</v>
      </c>
      <c r="H107" s="890" t="s">
        <v>371</v>
      </c>
      <c r="I107" s="890">
        <v>2.5</v>
      </c>
      <c r="J107" s="890" t="s">
        <v>113</v>
      </c>
      <c r="K107" s="890" t="s">
        <v>418</v>
      </c>
      <c r="L107" s="1061" t="s">
        <v>89</v>
      </c>
      <c r="M107" s="1072" t="s">
        <v>419</v>
      </c>
      <c r="N107" s="934">
        <v>2</v>
      </c>
      <c r="O107" s="890">
        <v>50</v>
      </c>
      <c r="P107" s="890" t="s">
        <v>113</v>
      </c>
      <c r="Q107" s="1011" t="s">
        <v>92</v>
      </c>
      <c r="R107" s="1069"/>
      <c r="S107" s="83"/>
      <c r="T107" s="1011"/>
      <c r="U107" s="1011" t="s">
        <v>374</v>
      </c>
      <c r="V107" s="1011" t="s">
        <v>173</v>
      </c>
      <c r="W107" s="6">
        <v>102</v>
      </c>
      <c r="X107" s="7" t="s">
        <v>95</v>
      </c>
      <c r="Y107" s="8" t="s">
        <v>420</v>
      </c>
      <c r="Z107" s="157">
        <v>43101</v>
      </c>
      <c r="AA107" s="157">
        <v>43159</v>
      </c>
      <c r="AB107" s="10">
        <f t="shared" ref="AB107:AB112" si="5">AA107-Z107</f>
        <v>58</v>
      </c>
      <c r="AC107" s="11">
        <v>0.25</v>
      </c>
      <c r="AD107" s="12" t="s">
        <v>97</v>
      </c>
      <c r="AE107" s="13" t="s">
        <v>186</v>
      </c>
      <c r="AF107" s="13" t="s">
        <v>382</v>
      </c>
      <c r="AG107" s="13" t="s">
        <v>383</v>
      </c>
      <c r="AH107" s="158" t="s">
        <v>384</v>
      </c>
    </row>
    <row r="108" spans="1:34" ht="40.5" x14ac:dyDescent="0.25">
      <c r="A108" s="903"/>
      <c r="B108" s="901"/>
      <c r="C108" s="901"/>
      <c r="D108" s="904"/>
      <c r="E108" s="901"/>
      <c r="F108" s="901"/>
      <c r="G108" s="901"/>
      <c r="H108" s="901"/>
      <c r="I108" s="901"/>
      <c r="J108" s="901"/>
      <c r="K108" s="901"/>
      <c r="L108" s="1062"/>
      <c r="M108" s="1073"/>
      <c r="N108" s="935"/>
      <c r="O108" s="901"/>
      <c r="P108" s="901"/>
      <c r="Q108" s="826"/>
      <c r="R108" s="1070"/>
      <c r="S108" s="86"/>
      <c r="T108" s="826"/>
      <c r="U108" s="826"/>
      <c r="V108" s="826"/>
      <c r="W108" s="73">
        <v>103</v>
      </c>
      <c r="X108" s="74" t="s">
        <v>95</v>
      </c>
      <c r="Y108" s="87" t="s">
        <v>421</v>
      </c>
      <c r="Z108" s="163">
        <v>43139</v>
      </c>
      <c r="AA108" s="163">
        <v>43403</v>
      </c>
      <c r="AB108" s="77">
        <f t="shared" si="5"/>
        <v>264</v>
      </c>
      <c r="AC108" s="78">
        <v>0.25</v>
      </c>
      <c r="AD108" s="79" t="s">
        <v>97</v>
      </c>
      <c r="AE108" s="164" t="s">
        <v>186</v>
      </c>
      <c r="AF108" s="164" t="s">
        <v>382</v>
      </c>
      <c r="AG108" s="164" t="s">
        <v>383</v>
      </c>
      <c r="AH108" s="165" t="s">
        <v>384</v>
      </c>
    </row>
    <row r="109" spans="1:34" ht="40.5" x14ac:dyDescent="0.25">
      <c r="A109" s="903"/>
      <c r="B109" s="901"/>
      <c r="C109" s="901"/>
      <c r="D109" s="904"/>
      <c r="E109" s="901"/>
      <c r="F109" s="901"/>
      <c r="G109" s="901"/>
      <c r="H109" s="901"/>
      <c r="I109" s="901"/>
      <c r="J109" s="901"/>
      <c r="K109" s="901"/>
      <c r="L109" s="1062"/>
      <c r="M109" s="1073"/>
      <c r="N109" s="935"/>
      <c r="O109" s="901"/>
      <c r="P109" s="901"/>
      <c r="Q109" s="826"/>
      <c r="R109" s="1070"/>
      <c r="S109" s="86"/>
      <c r="T109" s="826"/>
      <c r="U109" s="826"/>
      <c r="V109" s="826"/>
      <c r="W109" s="73">
        <v>104</v>
      </c>
      <c r="X109" s="74" t="s">
        <v>95</v>
      </c>
      <c r="Y109" s="87" t="s">
        <v>422</v>
      </c>
      <c r="Z109" s="163">
        <v>43160</v>
      </c>
      <c r="AA109" s="163">
        <v>43221</v>
      </c>
      <c r="AB109" s="77">
        <f t="shared" si="5"/>
        <v>61</v>
      </c>
      <c r="AC109" s="78">
        <v>0.25</v>
      </c>
      <c r="AD109" s="79" t="s">
        <v>97</v>
      </c>
      <c r="AE109" s="164" t="s">
        <v>186</v>
      </c>
      <c r="AF109" s="164" t="s">
        <v>382</v>
      </c>
      <c r="AG109" s="164" t="s">
        <v>383</v>
      </c>
      <c r="AH109" s="165" t="s">
        <v>384</v>
      </c>
    </row>
    <row r="110" spans="1:34" ht="41.25" thickBot="1" x14ac:dyDescent="0.3">
      <c r="A110" s="889"/>
      <c r="B110" s="891"/>
      <c r="C110" s="891"/>
      <c r="D110" s="893"/>
      <c r="E110" s="891"/>
      <c r="F110" s="891"/>
      <c r="G110" s="891"/>
      <c r="H110" s="891"/>
      <c r="I110" s="891"/>
      <c r="J110" s="891"/>
      <c r="K110" s="891"/>
      <c r="L110" s="1063"/>
      <c r="M110" s="1074"/>
      <c r="N110" s="936"/>
      <c r="O110" s="891"/>
      <c r="P110" s="891"/>
      <c r="Q110" s="827"/>
      <c r="R110" s="1071"/>
      <c r="S110" s="91"/>
      <c r="T110" s="827"/>
      <c r="U110" s="827"/>
      <c r="V110" s="827"/>
      <c r="W110" s="17">
        <v>105</v>
      </c>
      <c r="X110" s="18" t="s">
        <v>95</v>
      </c>
      <c r="Y110" s="19" t="s">
        <v>423</v>
      </c>
      <c r="Z110" s="166">
        <v>43252</v>
      </c>
      <c r="AA110" s="166">
        <v>43404</v>
      </c>
      <c r="AB110" s="21">
        <f t="shared" si="5"/>
        <v>152</v>
      </c>
      <c r="AC110" s="22">
        <v>0.25</v>
      </c>
      <c r="AD110" s="23" t="s">
        <v>97</v>
      </c>
      <c r="AE110" s="24" t="s">
        <v>186</v>
      </c>
      <c r="AF110" s="24" t="s">
        <v>382</v>
      </c>
      <c r="AG110" s="24" t="s">
        <v>383</v>
      </c>
      <c r="AH110" s="167" t="s">
        <v>384</v>
      </c>
    </row>
    <row r="111" spans="1:34" ht="42" thickTop="1" thickBot="1" x14ac:dyDescent="0.3">
      <c r="A111" s="27" t="s">
        <v>80</v>
      </c>
      <c r="B111" s="28" t="s">
        <v>80</v>
      </c>
      <c r="C111" s="28" t="s">
        <v>265</v>
      </c>
      <c r="D111" s="29" t="s">
        <v>266</v>
      </c>
      <c r="E111" s="28" t="s">
        <v>368</v>
      </c>
      <c r="F111" s="28" t="s">
        <v>369</v>
      </c>
      <c r="G111" s="28" t="s">
        <v>370</v>
      </c>
      <c r="H111" s="28" t="s">
        <v>371</v>
      </c>
      <c r="I111" s="28">
        <v>2.5</v>
      </c>
      <c r="J111" s="28" t="s">
        <v>113</v>
      </c>
      <c r="K111" s="28" t="s">
        <v>424</v>
      </c>
      <c r="L111" s="31" t="s">
        <v>11</v>
      </c>
      <c r="M111" s="29" t="s">
        <v>425</v>
      </c>
      <c r="N111" s="33">
        <v>2</v>
      </c>
      <c r="O111" s="28">
        <v>7</v>
      </c>
      <c r="P111" s="28" t="s">
        <v>91</v>
      </c>
      <c r="Q111" s="30" t="s">
        <v>92</v>
      </c>
      <c r="R111" s="34"/>
      <c r="S111" s="34"/>
      <c r="T111" s="30"/>
      <c r="U111" s="30" t="s">
        <v>374</v>
      </c>
      <c r="V111" s="30" t="s">
        <v>173</v>
      </c>
      <c r="W111" s="36">
        <v>106</v>
      </c>
      <c r="X111" s="31" t="s">
        <v>95</v>
      </c>
      <c r="Y111" s="37" t="s">
        <v>426</v>
      </c>
      <c r="Z111" s="172">
        <v>43130</v>
      </c>
      <c r="AA111" s="172">
        <v>43434</v>
      </c>
      <c r="AB111" s="39">
        <f t="shared" si="5"/>
        <v>304</v>
      </c>
      <c r="AC111" s="40">
        <v>1</v>
      </c>
      <c r="AD111" s="41" t="s">
        <v>97</v>
      </c>
      <c r="AE111" s="30" t="s">
        <v>408</v>
      </c>
      <c r="AF111" s="30" t="s">
        <v>417</v>
      </c>
      <c r="AG111" s="30" t="s">
        <v>410</v>
      </c>
      <c r="AH111" s="67"/>
    </row>
    <row r="112" spans="1:34" ht="69" thickTop="1" thickBot="1" x14ac:dyDescent="0.3">
      <c r="A112" s="215" t="s">
        <v>80</v>
      </c>
      <c r="B112" s="186" t="s">
        <v>80</v>
      </c>
      <c r="C112" s="186" t="s">
        <v>265</v>
      </c>
      <c r="D112" s="185" t="s">
        <v>266</v>
      </c>
      <c r="E112" s="186" t="s">
        <v>427</v>
      </c>
      <c r="F112" s="186" t="s">
        <v>428</v>
      </c>
      <c r="G112" s="186" t="s">
        <v>429</v>
      </c>
      <c r="H112" s="186" t="s">
        <v>430</v>
      </c>
      <c r="I112" s="186">
        <v>100</v>
      </c>
      <c r="J112" s="186" t="s">
        <v>113</v>
      </c>
      <c r="K112" s="186" t="s">
        <v>431</v>
      </c>
      <c r="L112" s="187" t="s">
        <v>89</v>
      </c>
      <c r="M112" s="185" t="s">
        <v>432</v>
      </c>
      <c r="N112" s="189">
        <v>2</v>
      </c>
      <c r="O112" s="186">
        <v>5</v>
      </c>
      <c r="P112" s="186" t="s">
        <v>87</v>
      </c>
      <c r="Q112" s="197" t="s">
        <v>92</v>
      </c>
      <c r="R112" s="217">
        <v>20000000</v>
      </c>
      <c r="S112" s="191"/>
      <c r="T112" s="218"/>
      <c r="U112" s="219" t="s">
        <v>172</v>
      </c>
      <c r="V112" s="197" t="s">
        <v>173</v>
      </c>
      <c r="W112" s="192">
        <v>107</v>
      </c>
      <c r="X112" s="187" t="s">
        <v>95</v>
      </c>
      <c r="Y112" s="220" t="s">
        <v>433</v>
      </c>
      <c r="Z112" s="221">
        <v>43205</v>
      </c>
      <c r="AA112" s="221">
        <v>43434</v>
      </c>
      <c r="AB112" s="195">
        <f t="shared" si="5"/>
        <v>229</v>
      </c>
      <c r="AC112" s="196">
        <v>1</v>
      </c>
      <c r="AD112" s="197" t="s">
        <v>97</v>
      </c>
      <c r="AE112" s="222" t="s">
        <v>273</v>
      </c>
      <c r="AF112" s="197" t="s">
        <v>274</v>
      </c>
      <c r="AG112" s="197" t="s">
        <v>186</v>
      </c>
      <c r="AH112" s="223" t="s">
        <v>434</v>
      </c>
    </row>
    <row r="113" spans="1:34" ht="41.25" thickTop="1" x14ac:dyDescent="0.25">
      <c r="A113" s="888" t="s">
        <v>80</v>
      </c>
      <c r="B113" s="890" t="s">
        <v>80</v>
      </c>
      <c r="C113" s="890" t="s">
        <v>265</v>
      </c>
      <c r="D113" s="890" t="s">
        <v>266</v>
      </c>
      <c r="E113" s="890"/>
      <c r="F113" s="890" t="s">
        <v>369</v>
      </c>
      <c r="G113" s="890" t="s">
        <v>429</v>
      </c>
      <c r="H113" s="1045" t="s">
        <v>435</v>
      </c>
      <c r="I113" s="890">
        <v>1</v>
      </c>
      <c r="J113" s="890" t="s">
        <v>87</v>
      </c>
      <c r="K113" s="820" t="s">
        <v>436</v>
      </c>
      <c r="L113" s="1061" t="s">
        <v>89</v>
      </c>
      <c r="M113" s="1045" t="s">
        <v>437</v>
      </c>
      <c r="N113" s="934">
        <v>1</v>
      </c>
      <c r="O113" s="890">
        <v>1</v>
      </c>
      <c r="P113" s="890" t="s">
        <v>87</v>
      </c>
      <c r="Q113" s="1011" t="s">
        <v>92</v>
      </c>
      <c r="R113" s="1055">
        <v>160000000</v>
      </c>
      <c r="S113" s="1058"/>
      <c r="T113" s="1011"/>
      <c r="U113" s="1011" t="s">
        <v>438</v>
      </c>
      <c r="V113" s="1011" t="s">
        <v>173</v>
      </c>
      <c r="W113" s="6">
        <v>108</v>
      </c>
      <c r="X113" s="7" t="s">
        <v>95</v>
      </c>
      <c r="Y113" s="13" t="s">
        <v>439</v>
      </c>
      <c r="Z113" s="157">
        <v>43126</v>
      </c>
      <c r="AA113" s="157">
        <v>43140</v>
      </c>
      <c r="AB113" s="10">
        <f>AA113-Z113</f>
        <v>14</v>
      </c>
      <c r="AC113" s="11">
        <v>0.25</v>
      </c>
      <c r="AD113" s="792" t="s">
        <v>97</v>
      </c>
      <c r="AE113" s="1011" t="s">
        <v>440</v>
      </c>
      <c r="AF113" s="1011" t="s">
        <v>441</v>
      </c>
      <c r="AG113" s="1011"/>
      <c r="AH113" s="1052"/>
    </row>
    <row r="114" spans="1:34" ht="54" x14ac:dyDescent="0.25">
      <c r="A114" s="903"/>
      <c r="B114" s="901"/>
      <c r="C114" s="901"/>
      <c r="D114" s="901"/>
      <c r="E114" s="901"/>
      <c r="F114" s="901"/>
      <c r="G114" s="901"/>
      <c r="H114" s="1064"/>
      <c r="I114" s="901"/>
      <c r="J114" s="901"/>
      <c r="K114" s="1000"/>
      <c r="L114" s="1062"/>
      <c r="M114" s="1064"/>
      <c r="N114" s="935"/>
      <c r="O114" s="901"/>
      <c r="P114" s="901"/>
      <c r="Q114" s="826"/>
      <c r="R114" s="1056"/>
      <c r="S114" s="1059"/>
      <c r="T114" s="826"/>
      <c r="U114" s="826"/>
      <c r="V114" s="826"/>
      <c r="W114" s="73">
        <v>109</v>
      </c>
      <c r="X114" s="74" t="s">
        <v>95</v>
      </c>
      <c r="Y114" s="164" t="s">
        <v>442</v>
      </c>
      <c r="Z114" s="163">
        <v>43143</v>
      </c>
      <c r="AA114" s="163">
        <v>43192</v>
      </c>
      <c r="AB114" s="77">
        <f>AA114-Z114</f>
        <v>49</v>
      </c>
      <c r="AC114" s="78">
        <v>0.25</v>
      </c>
      <c r="AD114" s="808"/>
      <c r="AE114" s="826"/>
      <c r="AF114" s="826"/>
      <c r="AG114" s="826"/>
      <c r="AH114" s="1053"/>
    </row>
    <row r="115" spans="1:34" x14ac:dyDescent="0.25">
      <c r="A115" s="903"/>
      <c r="B115" s="901"/>
      <c r="C115" s="901"/>
      <c r="D115" s="901"/>
      <c r="E115" s="901"/>
      <c r="F115" s="901"/>
      <c r="G115" s="901"/>
      <c r="H115" s="1064"/>
      <c r="I115" s="901"/>
      <c r="J115" s="901"/>
      <c r="K115" s="1000"/>
      <c r="L115" s="1062"/>
      <c r="M115" s="1064"/>
      <c r="N115" s="935"/>
      <c r="O115" s="901"/>
      <c r="P115" s="901"/>
      <c r="Q115" s="826"/>
      <c r="R115" s="1056"/>
      <c r="S115" s="1059"/>
      <c r="T115" s="826"/>
      <c r="U115" s="826"/>
      <c r="V115" s="826"/>
      <c r="W115" s="73">
        <v>110</v>
      </c>
      <c r="X115" s="74" t="s">
        <v>95</v>
      </c>
      <c r="Y115" s="164" t="s">
        <v>443</v>
      </c>
      <c r="Z115" s="163">
        <v>43193</v>
      </c>
      <c r="AA115" s="163">
        <v>43434</v>
      </c>
      <c r="AB115" s="77">
        <f>AA115-Z115</f>
        <v>241</v>
      </c>
      <c r="AC115" s="78">
        <v>0.25</v>
      </c>
      <c r="AD115" s="808"/>
      <c r="AE115" s="826"/>
      <c r="AF115" s="826"/>
      <c r="AG115" s="826"/>
      <c r="AH115" s="1053"/>
    </row>
    <row r="116" spans="1:34" ht="27.75" thickBot="1" x14ac:dyDescent="0.3">
      <c r="A116" s="889"/>
      <c r="B116" s="891"/>
      <c r="C116" s="891"/>
      <c r="D116" s="891"/>
      <c r="E116" s="891"/>
      <c r="F116" s="891"/>
      <c r="G116" s="891"/>
      <c r="H116" s="1065"/>
      <c r="I116" s="891"/>
      <c r="J116" s="891"/>
      <c r="K116" s="821"/>
      <c r="L116" s="1063"/>
      <c r="M116" s="1065"/>
      <c r="N116" s="936"/>
      <c r="O116" s="891"/>
      <c r="P116" s="891"/>
      <c r="Q116" s="827"/>
      <c r="R116" s="1057"/>
      <c r="S116" s="1060"/>
      <c r="T116" s="827"/>
      <c r="U116" s="827"/>
      <c r="V116" s="827"/>
      <c r="W116" s="17">
        <v>111</v>
      </c>
      <c r="X116" s="18" t="s">
        <v>95</v>
      </c>
      <c r="Y116" s="24" t="s">
        <v>444</v>
      </c>
      <c r="Z116" s="166">
        <v>43217</v>
      </c>
      <c r="AA116" s="166">
        <v>43434</v>
      </c>
      <c r="AB116" s="21">
        <f>AA116-Z116</f>
        <v>217</v>
      </c>
      <c r="AC116" s="22">
        <v>0.25</v>
      </c>
      <c r="AD116" s="793"/>
      <c r="AE116" s="827"/>
      <c r="AF116" s="827"/>
      <c r="AG116" s="827"/>
      <c r="AH116" s="1054"/>
    </row>
    <row r="117" spans="1:34" ht="27.75" thickTop="1" x14ac:dyDescent="0.25">
      <c r="A117" s="1027" t="s">
        <v>445</v>
      </c>
      <c r="B117" s="1018" t="s">
        <v>446</v>
      </c>
      <c r="C117" s="1018" t="s">
        <v>447</v>
      </c>
      <c r="D117" s="1021" t="s">
        <v>448</v>
      </c>
      <c r="E117" s="1018" t="s">
        <v>449</v>
      </c>
      <c r="F117" s="1018" t="s">
        <v>450</v>
      </c>
      <c r="G117" s="1018" t="s">
        <v>451</v>
      </c>
      <c r="H117" s="1018" t="s">
        <v>452</v>
      </c>
      <c r="I117" s="1018">
        <v>1.35</v>
      </c>
      <c r="J117" s="1018" t="s">
        <v>113</v>
      </c>
      <c r="K117" s="1018" t="s">
        <v>453</v>
      </c>
      <c r="L117" s="1024" t="s">
        <v>89</v>
      </c>
      <c r="M117" s="1021" t="s">
        <v>454</v>
      </c>
      <c r="N117" s="1018">
        <v>20</v>
      </c>
      <c r="O117" s="1018">
        <v>26000</v>
      </c>
      <c r="P117" s="1018" t="s">
        <v>87</v>
      </c>
      <c r="Q117" s="1018" t="s">
        <v>208</v>
      </c>
      <c r="R117" s="1018"/>
      <c r="S117" s="1018"/>
      <c r="T117" s="1018"/>
      <c r="U117" s="1018" t="s">
        <v>455</v>
      </c>
      <c r="V117" s="1018" t="s">
        <v>456</v>
      </c>
      <c r="W117" s="6">
        <v>112</v>
      </c>
      <c r="X117" s="7" t="s">
        <v>95</v>
      </c>
      <c r="Y117" s="224" t="s">
        <v>457</v>
      </c>
      <c r="Z117" s="225">
        <v>43101</v>
      </c>
      <c r="AA117" s="225">
        <v>43464</v>
      </c>
      <c r="AB117" s="226">
        <v>345</v>
      </c>
      <c r="AC117" s="227">
        <v>50</v>
      </c>
      <c r="AD117" s="227" t="s">
        <v>458</v>
      </c>
      <c r="AE117" s="227" t="s">
        <v>459</v>
      </c>
      <c r="AF117" s="227" t="s">
        <v>460</v>
      </c>
      <c r="AG117" s="227" t="s">
        <v>219</v>
      </c>
      <c r="AH117" s="228" t="s">
        <v>461</v>
      </c>
    </row>
    <row r="118" spans="1:34" ht="41.25" thickBot="1" x14ac:dyDescent="0.3">
      <c r="A118" s="1029"/>
      <c r="B118" s="1020"/>
      <c r="C118" s="1020"/>
      <c r="D118" s="1023"/>
      <c r="E118" s="1020"/>
      <c r="F118" s="1020"/>
      <c r="G118" s="1020"/>
      <c r="H118" s="1020"/>
      <c r="I118" s="1020"/>
      <c r="J118" s="1020"/>
      <c r="K118" s="1020"/>
      <c r="L118" s="1026"/>
      <c r="M118" s="1023"/>
      <c r="N118" s="1020"/>
      <c r="O118" s="1020"/>
      <c r="P118" s="1020"/>
      <c r="Q118" s="1020"/>
      <c r="R118" s="1020"/>
      <c r="S118" s="1020"/>
      <c r="T118" s="1020"/>
      <c r="U118" s="1020"/>
      <c r="V118" s="1020"/>
      <c r="W118" s="17">
        <v>113</v>
      </c>
      <c r="X118" s="18" t="s">
        <v>95</v>
      </c>
      <c r="Y118" s="229" t="s">
        <v>462</v>
      </c>
      <c r="Z118" s="230">
        <v>43174</v>
      </c>
      <c r="AA118" s="230">
        <v>43465</v>
      </c>
      <c r="AB118" s="231">
        <v>255</v>
      </c>
      <c r="AC118" s="232">
        <v>50</v>
      </c>
      <c r="AD118" s="232" t="s">
        <v>458</v>
      </c>
      <c r="AE118" s="232" t="s">
        <v>463</v>
      </c>
      <c r="AF118" s="232" t="s">
        <v>464</v>
      </c>
      <c r="AG118" s="232" t="s">
        <v>219</v>
      </c>
      <c r="AH118" s="233" t="s">
        <v>465</v>
      </c>
    </row>
    <row r="119" spans="1:34" ht="42" thickTop="1" thickBot="1" x14ac:dyDescent="0.3">
      <c r="A119" s="234" t="s">
        <v>445</v>
      </c>
      <c r="B119" s="235" t="s">
        <v>446</v>
      </c>
      <c r="C119" s="235" t="s">
        <v>447</v>
      </c>
      <c r="D119" s="236" t="s">
        <v>448</v>
      </c>
      <c r="E119" s="235" t="s">
        <v>449</v>
      </c>
      <c r="F119" s="235" t="s">
        <v>450</v>
      </c>
      <c r="G119" s="235" t="s">
        <v>451</v>
      </c>
      <c r="H119" s="235" t="s">
        <v>452</v>
      </c>
      <c r="I119" s="235">
        <v>1.35</v>
      </c>
      <c r="J119" s="235" t="s">
        <v>113</v>
      </c>
      <c r="K119" s="235" t="s">
        <v>466</v>
      </c>
      <c r="L119" s="237" t="s">
        <v>89</v>
      </c>
      <c r="M119" s="236" t="s">
        <v>467</v>
      </c>
      <c r="N119" s="235">
        <v>10</v>
      </c>
      <c r="O119" s="235">
        <v>100</v>
      </c>
      <c r="P119" s="235" t="s">
        <v>113</v>
      </c>
      <c r="Q119" s="235" t="s">
        <v>208</v>
      </c>
      <c r="R119" s="235"/>
      <c r="S119" s="235"/>
      <c r="T119" s="235"/>
      <c r="U119" s="235" t="s">
        <v>468</v>
      </c>
      <c r="V119" s="235" t="s">
        <v>173</v>
      </c>
      <c r="W119" s="36">
        <v>114</v>
      </c>
      <c r="X119" s="31" t="s">
        <v>95</v>
      </c>
      <c r="Y119" s="236" t="s">
        <v>469</v>
      </c>
      <c r="Z119" s="238">
        <v>43132</v>
      </c>
      <c r="AA119" s="238">
        <v>43281</v>
      </c>
      <c r="AB119" s="239">
        <v>149</v>
      </c>
      <c r="AC119" s="235">
        <v>100</v>
      </c>
      <c r="AD119" s="235" t="s">
        <v>470</v>
      </c>
      <c r="AE119" s="235" t="s">
        <v>459</v>
      </c>
      <c r="AF119" s="235" t="s">
        <v>460</v>
      </c>
      <c r="AG119" s="235" t="s">
        <v>219</v>
      </c>
      <c r="AH119" s="240" t="s">
        <v>471</v>
      </c>
    </row>
    <row r="120" spans="1:34" ht="42" thickTop="1" thickBot="1" x14ac:dyDescent="0.3">
      <c r="A120" s="241" t="s">
        <v>445</v>
      </c>
      <c r="B120" s="242" t="s">
        <v>446</v>
      </c>
      <c r="C120" s="242" t="s">
        <v>447</v>
      </c>
      <c r="D120" s="243" t="s">
        <v>448</v>
      </c>
      <c r="E120" s="242" t="s">
        <v>449</v>
      </c>
      <c r="F120" s="242" t="s">
        <v>450</v>
      </c>
      <c r="G120" s="242" t="s">
        <v>472</v>
      </c>
      <c r="H120" s="242" t="s">
        <v>473</v>
      </c>
      <c r="I120" s="244">
        <v>8.8000000000000007</v>
      </c>
      <c r="J120" s="242" t="s">
        <v>113</v>
      </c>
      <c r="K120" s="245" t="s">
        <v>474</v>
      </c>
      <c r="L120" s="246" t="s">
        <v>89</v>
      </c>
      <c r="M120" s="247" t="s">
        <v>475</v>
      </c>
      <c r="N120" s="244">
        <v>5</v>
      </c>
      <c r="O120" s="201">
        <v>12</v>
      </c>
      <c r="P120" s="248" t="s">
        <v>87</v>
      </c>
      <c r="Q120" s="244" t="s">
        <v>476</v>
      </c>
      <c r="R120" s="244"/>
      <c r="S120" s="244"/>
      <c r="T120" s="249"/>
      <c r="U120" s="249"/>
      <c r="V120" s="249"/>
      <c r="W120" s="208">
        <v>115</v>
      </c>
      <c r="X120" s="203" t="s">
        <v>95</v>
      </c>
      <c r="Y120" s="250" t="s">
        <v>477</v>
      </c>
      <c r="Z120" s="715">
        <v>43374</v>
      </c>
      <c r="AA120" s="715">
        <v>43404</v>
      </c>
      <c r="AB120" s="244">
        <f t="shared" ref="AB120" si="6">AA120-Z120</f>
        <v>30</v>
      </c>
      <c r="AC120" s="251"/>
      <c r="AD120" s="251"/>
      <c r="AE120" s="251"/>
      <c r="AF120" s="251"/>
      <c r="AG120" s="251"/>
      <c r="AH120" s="252"/>
    </row>
    <row r="121" spans="1:34" ht="54.75" thickTop="1" x14ac:dyDescent="0.25">
      <c r="A121" s="1027" t="s">
        <v>445</v>
      </c>
      <c r="B121" s="1018" t="s">
        <v>446</v>
      </c>
      <c r="C121" s="1018" t="s">
        <v>447</v>
      </c>
      <c r="D121" s="1021" t="s">
        <v>448</v>
      </c>
      <c r="E121" s="1018" t="s">
        <v>449</v>
      </c>
      <c r="F121" s="1018" t="s">
        <v>450</v>
      </c>
      <c r="G121" s="1018" t="s">
        <v>451</v>
      </c>
      <c r="H121" s="1018" t="s">
        <v>452</v>
      </c>
      <c r="I121" s="1018">
        <v>1.35</v>
      </c>
      <c r="J121" s="1018" t="s">
        <v>113</v>
      </c>
      <c r="K121" s="1045" t="s">
        <v>478</v>
      </c>
      <c r="L121" s="1046" t="s">
        <v>11</v>
      </c>
      <c r="M121" s="1066" t="s">
        <v>479</v>
      </c>
      <c r="N121" s="1018">
        <v>5</v>
      </c>
      <c r="O121" s="1018">
        <v>1</v>
      </c>
      <c r="P121" s="1018" t="s">
        <v>87</v>
      </c>
      <c r="Q121" s="1018" t="s">
        <v>208</v>
      </c>
      <c r="R121" s="1018"/>
      <c r="S121" s="1018"/>
      <c r="T121" s="1018"/>
      <c r="U121" s="1018" t="s">
        <v>480</v>
      </c>
      <c r="V121" s="1018" t="s">
        <v>481</v>
      </c>
      <c r="W121" s="6">
        <v>116</v>
      </c>
      <c r="X121" s="7" t="s">
        <v>95</v>
      </c>
      <c r="Y121" s="224" t="s">
        <v>482</v>
      </c>
      <c r="Z121" s="225">
        <v>43101</v>
      </c>
      <c r="AA121" s="225">
        <v>43464</v>
      </c>
      <c r="AB121" s="226">
        <f t="shared" ref="AB121:AB143" si="7">AA121-Z121</f>
        <v>363</v>
      </c>
      <c r="AC121" s="227">
        <v>50</v>
      </c>
      <c r="AD121" s="710" t="s">
        <v>259</v>
      </c>
      <c r="AE121" s="227" t="s">
        <v>483</v>
      </c>
      <c r="AF121" s="227" t="s">
        <v>484</v>
      </c>
      <c r="AG121" s="227" t="s">
        <v>219</v>
      </c>
      <c r="AH121" s="228" t="s">
        <v>485</v>
      </c>
    </row>
    <row r="122" spans="1:34" ht="40.5" x14ac:dyDescent="0.25">
      <c r="A122" s="1028"/>
      <c r="B122" s="1019"/>
      <c r="C122" s="1019"/>
      <c r="D122" s="1022"/>
      <c r="E122" s="1019"/>
      <c r="F122" s="1019"/>
      <c r="G122" s="1019"/>
      <c r="H122" s="1019"/>
      <c r="I122" s="1019"/>
      <c r="J122" s="1019"/>
      <c r="K122" s="1048"/>
      <c r="L122" s="1050"/>
      <c r="M122" s="1067"/>
      <c r="N122" s="1019"/>
      <c r="O122" s="1019"/>
      <c r="P122" s="1019"/>
      <c r="Q122" s="1019"/>
      <c r="R122" s="1019"/>
      <c r="S122" s="1019"/>
      <c r="T122" s="1019"/>
      <c r="U122" s="1019"/>
      <c r="V122" s="1019"/>
      <c r="W122" s="73">
        <v>117</v>
      </c>
      <c r="X122" s="74" t="s">
        <v>95</v>
      </c>
      <c r="Y122" s="253" t="s">
        <v>486</v>
      </c>
      <c r="Z122" s="254">
        <v>43132</v>
      </c>
      <c r="AA122" s="254">
        <v>43281</v>
      </c>
      <c r="AB122" s="255">
        <f t="shared" si="7"/>
        <v>149</v>
      </c>
      <c r="AC122" s="256">
        <v>25</v>
      </c>
      <c r="AD122" s="711" t="s">
        <v>259</v>
      </c>
      <c r="AE122" s="256" t="s">
        <v>483</v>
      </c>
      <c r="AF122" s="256" t="s">
        <v>484</v>
      </c>
      <c r="AG122" s="256" t="s">
        <v>219</v>
      </c>
      <c r="AH122" s="257" t="s">
        <v>485</v>
      </c>
    </row>
    <row r="123" spans="1:34" ht="27.75" thickBot="1" x14ac:dyDescent="0.3">
      <c r="A123" s="1029"/>
      <c r="B123" s="1020"/>
      <c r="C123" s="1020"/>
      <c r="D123" s="1023"/>
      <c r="E123" s="1020"/>
      <c r="F123" s="1020"/>
      <c r="G123" s="1020"/>
      <c r="H123" s="1020"/>
      <c r="I123" s="1020"/>
      <c r="J123" s="1020"/>
      <c r="K123" s="1049"/>
      <c r="L123" s="1051"/>
      <c r="M123" s="1068"/>
      <c r="N123" s="1020"/>
      <c r="O123" s="1020"/>
      <c r="P123" s="1020"/>
      <c r="Q123" s="1020"/>
      <c r="R123" s="1020"/>
      <c r="S123" s="1020"/>
      <c r="T123" s="1020"/>
      <c r="U123" s="1020"/>
      <c r="V123" s="1020"/>
      <c r="W123" s="17">
        <v>118</v>
      </c>
      <c r="X123" s="18" t="s">
        <v>95</v>
      </c>
      <c r="Y123" s="258" t="s">
        <v>487</v>
      </c>
      <c r="Z123" s="230">
        <v>43132</v>
      </c>
      <c r="AA123" s="230">
        <v>43464</v>
      </c>
      <c r="AB123" s="231">
        <f t="shared" si="7"/>
        <v>332</v>
      </c>
      <c r="AC123" s="232">
        <v>25</v>
      </c>
      <c r="AD123" s="712" t="s">
        <v>259</v>
      </c>
      <c r="AE123" s="232" t="s">
        <v>483</v>
      </c>
      <c r="AF123" s="232" t="s">
        <v>484</v>
      </c>
      <c r="AG123" s="232" t="s">
        <v>219</v>
      </c>
      <c r="AH123" s="233" t="s">
        <v>485</v>
      </c>
    </row>
    <row r="124" spans="1:34" ht="55.5" thickTop="1" thickBot="1" x14ac:dyDescent="0.3">
      <c r="A124" s="234" t="s">
        <v>445</v>
      </c>
      <c r="B124" s="235" t="s">
        <v>446</v>
      </c>
      <c r="C124" s="235" t="s">
        <v>447</v>
      </c>
      <c r="D124" s="236" t="s">
        <v>448</v>
      </c>
      <c r="E124" s="235" t="s">
        <v>449</v>
      </c>
      <c r="F124" s="235" t="s">
        <v>450</v>
      </c>
      <c r="G124" s="235" t="s">
        <v>451</v>
      </c>
      <c r="H124" s="235" t="s">
        <v>452</v>
      </c>
      <c r="I124" s="235">
        <v>1.35</v>
      </c>
      <c r="J124" s="235" t="s">
        <v>113</v>
      </c>
      <c r="K124" s="95" t="s">
        <v>488</v>
      </c>
      <c r="L124" s="259" t="s">
        <v>11</v>
      </c>
      <c r="M124" s="29" t="s">
        <v>489</v>
      </c>
      <c r="N124" s="235">
        <v>5</v>
      </c>
      <c r="O124" s="235">
        <v>1</v>
      </c>
      <c r="P124" s="235" t="s">
        <v>87</v>
      </c>
      <c r="Q124" s="235" t="s">
        <v>208</v>
      </c>
      <c r="R124" s="235"/>
      <c r="S124" s="235"/>
      <c r="T124" s="235"/>
      <c r="U124" s="235" t="s">
        <v>480</v>
      </c>
      <c r="V124" s="235" t="s">
        <v>481</v>
      </c>
      <c r="W124" s="36">
        <v>119</v>
      </c>
      <c r="X124" s="31" t="s">
        <v>95</v>
      </c>
      <c r="Y124" s="236" t="s">
        <v>490</v>
      </c>
      <c r="Z124" s="238">
        <v>43132</v>
      </c>
      <c r="AA124" s="238">
        <v>43464</v>
      </c>
      <c r="AB124" s="239">
        <f t="shared" si="7"/>
        <v>332</v>
      </c>
      <c r="AC124" s="235">
        <v>100</v>
      </c>
      <c r="AD124" s="235" t="s">
        <v>458</v>
      </c>
      <c r="AE124" s="235" t="s">
        <v>483</v>
      </c>
      <c r="AF124" s="235" t="s">
        <v>484</v>
      </c>
      <c r="AG124" s="235" t="s">
        <v>219</v>
      </c>
      <c r="AH124" s="240" t="s">
        <v>485</v>
      </c>
    </row>
    <row r="125" spans="1:34" ht="55.5" thickTop="1" thickBot="1" x14ac:dyDescent="0.3">
      <c r="A125" s="260" t="s">
        <v>445</v>
      </c>
      <c r="B125" s="261" t="s">
        <v>446</v>
      </c>
      <c r="C125" s="261" t="s">
        <v>447</v>
      </c>
      <c r="D125" s="261" t="s">
        <v>448</v>
      </c>
      <c r="E125" s="261" t="s">
        <v>449</v>
      </c>
      <c r="F125" s="261" t="s">
        <v>450</v>
      </c>
      <c r="G125" s="261" t="s">
        <v>451</v>
      </c>
      <c r="H125" s="261" t="s">
        <v>452</v>
      </c>
      <c r="I125" s="261">
        <v>1.35</v>
      </c>
      <c r="J125" s="261" t="s">
        <v>113</v>
      </c>
      <c r="K125" s="222" t="s">
        <v>491</v>
      </c>
      <c r="L125" s="262" t="s">
        <v>89</v>
      </c>
      <c r="M125" s="222" t="s">
        <v>492</v>
      </c>
      <c r="N125" s="261">
        <v>5</v>
      </c>
      <c r="O125" s="261">
        <v>15</v>
      </c>
      <c r="P125" s="261" t="s">
        <v>87</v>
      </c>
      <c r="Q125" s="263" t="s">
        <v>208</v>
      </c>
      <c r="R125" s="261"/>
      <c r="S125" s="261"/>
      <c r="T125" s="261"/>
      <c r="U125" s="261" t="s">
        <v>455</v>
      </c>
      <c r="V125" s="261" t="s">
        <v>456</v>
      </c>
      <c r="W125" s="192">
        <v>120</v>
      </c>
      <c r="X125" s="187" t="s">
        <v>95</v>
      </c>
      <c r="Y125" s="264" t="s">
        <v>493</v>
      </c>
      <c r="Z125" s="708">
        <v>43313</v>
      </c>
      <c r="AA125" s="708">
        <v>43449</v>
      </c>
      <c r="AB125" s="265">
        <f t="shared" si="7"/>
        <v>136</v>
      </c>
      <c r="AC125" s="261">
        <v>100</v>
      </c>
      <c r="AD125" s="261" t="s">
        <v>458</v>
      </c>
      <c r="AE125" s="266" t="s">
        <v>459</v>
      </c>
      <c r="AF125" s="261" t="s">
        <v>494</v>
      </c>
      <c r="AG125" s="261" t="s">
        <v>219</v>
      </c>
      <c r="AH125" s="261" t="s">
        <v>495</v>
      </c>
    </row>
    <row r="126" spans="1:34" ht="27.75" thickTop="1" x14ac:dyDescent="0.25">
      <c r="A126" s="1047" t="s">
        <v>445</v>
      </c>
      <c r="B126" s="1041" t="s">
        <v>446</v>
      </c>
      <c r="C126" s="1041" t="s">
        <v>447</v>
      </c>
      <c r="D126" s="1041" t="s">
        <v>448</v>
      </c>
      <c r="E126" s="1041" t="s">
        <v>449</v>
      </c>
      <c r="F126" s="1041" t="s">
        <v>450</v>
      </c>
      <c r="G126" s="1041" t="s">
        <v>451</v>
      </c>
      <c r="H126" s="1041" t="s">
        <v>452</v>
      </c>
      <c r="I126" s="1041">
        <v>1.35</v>
      </c>
      <c r="J126" s="1041" t="s">
        <v>113</v>
      </c>
      <c r="K126" s="1041" t="s">
        <v>496</v>
      </c>
      <c r="L126" s="1046" t="s">
        <v>11</v>
      </c>
      <c r="M126" s="1045" t="s">
        <v>497</v>
      </c>
      <c r="N126" s="1041">
        <v>10</v>
      </c>
      <c r="O126" s="1041">
        <v>15</v>
      </c>
      <c r="P126" s="1041" t="s">
        <v>87</v>
      </c>
      <c r="Q126" s="1018" t="s">
        <v>208</v>
      </c>
      <c r="R126" s="1041"/>
      <c r="S126" s="1041"/>
      <c r="T126" s="1041"/>
      <c r="U126" s="1041" t="s">
        <v>455</v>
      </c>
      <c r="V126" s="1041" t="s">
        <v>456</v>
      </c>
      <c r="W126" s="6">
        <v>121</v>
      </c>
      <c r="X126" s="7" t="s">
        <v>95</v>
      </c>
      <c r="Y126" s="267" t="s">
        <v>498</v>
      </c>
      <c r="Z126" s="268">
        <v>43102</v>
      </c>
      <c r="AA126" s="268">
        <v>43434</v>
      </c>
      <c r="AB126" s="269">
        <f t="shared" si="7"/>
        <v>332</v>
      </c>
      <c r="AC126" s="270">
        <v>25</v>
      </c>
      <c r="AD126" s="717" t="s">
        <v>259</v>
      </c>
      <c r="AE126" s="271" t="s">
        <v>459</v>
      </c>
      <c r="AF126" s="270" t="s">
        <v>494</v>
      </c>
      <c r="AG126" s="270" t="s">
        <v>219</v>
      </c>
      <c r="AH126" s="272" t="s">
        <v>495</v>
      </c>
    </row>
    <row r="127" spans="1:34" x14ac:dyDescent="0.25">
      <c r="A127" s="1043"/>
      <c r="B127" s="1035"/>
      <c r="C127" s="1035"/>
      <c r="D127" s="1035"/>
      <c r="E127" s="1035"/>
      <c r="F127" s="1035"/>
      <c r="G127" s="1035"/>
      <c r="H127" s="1035"/>
      <c r="I127" s="1035"/>
      <c r="J127" s="1035"/>
      <c r="K127" s="1035"/>
      <c r="L127" s="1039"/>
      <c r="M127" s="1031"/>
      <c r="N127" s="1035"/>
      <c r="O127" s="1035"/>
      <c r="P127" s="1035"/>
      <c r="Q127" s="1019"/>
      <c r="R127" s="1035"/>
      <c r="S127" s="1035"/>
      <c r="T127" s="1035"/>
      <c r="U127" s="1035"/>
      <c r="V127" s="1035"/>
      <c r="W127" s="73">
        <v>122</v>
      </c>
      <c r="X127" s="74" t="s">
        <v>95</v>
      </c>
      <c r="Y127" s="273" t="s">
        <v>499</v>
      </c>
      <c r="Z127" s="709">
        <v>43241</v>
      </c>
      <c r="AA127" s="709">
        <v>43252</v>
      </c>
      <c r="AB127" s="275">
        <f t="shared" si="7"/>
        <v>11</v>
      </c>
      <c r="AC127" s="276">
        <v>25</v>
      </c>
      <c r="AD127" s="276" t="s">
        <v>458</v>
      </c>
      <c r="AE127" s="277" t="s">
        <v>459</v>
      </c>
      <c r="AF127" s="276" t="s">
        <v>494</v>
      </c>
      <c r="AG127" s="276" t="s">
        <v>219</v>
      </c>
      <c r="AH127" s="278" t="s">
        <v>495</v>
      </c>
    </row>
    <row r="128" spans="1:34" x14ac:dyDescent="0.25">
      <c r="A128" s="1043"/>
      <c r="B128" s="1035"/>
      <c r="C128" s="1035"/>
      <c r="D128" s="1035"/>
      <c r="E128" s="1035"/>
      <c r="F128" s="1035"/>
      <c r="G128" s="1035"/>
      <c r="H128" s="1035"/>
      <c r="I128" s="1035"/>
      <c r="J128" s="1035"/>
      <c r="K128" s="1035"/>
      <c r="L128" s="1039"/>
      <c r="M128" s="1031"/>
      <c r="N128" s="1035"/>
      <c r="O128" s="1035"/>
      <c r="P128" s="1035"/>
      <c r="Q128" s="1019"/>
      <c r="R128" s="1035"/>
      <c r="S128" s="1035"/>
      <c r="T128" s="1035"/>
      <c r="U128" s="1035"/>
      <c r="V128" s="1035"/>
      <c r="W128" s="73">
        <v>123</v>
      </c>
      <c r="X128" s="74" t="s">
        <v>95</v>
      </c>
      <c r="Y128" s="273" t="s">
        <v>500</v>
      </c>
      <c r="Z128" s="274">
        <v>43157</v>
      </c>
      <c r="AA128" s="274">
        <v>43168</v>
      </c>
      <c r="AB128" s="275">
        <f t="shared" si="7"/>
        <v>11</v>
      </c>
      <c r="AC128" s="276">
        <v>25</v>
      </c>
      <c r="AD128" s="276" t="s">
        <v>458</v>
      </c>
      <c r="AE128" s="277" t="s">
        <v>459</v>
      </c>
      <c r="AF128" s="276" t="s">
        <v>494</v>
      </c>
      <c r="AG128" s="276" t="s">
        <v>219</v>
      </c>
      <c r="AH128" s="278" t="s">
        <v>495</v>
      </c>
    </row>
    <row r="129" spans="1:34" ht="27.75" thickBot="1" x14ac:dyDescent="0.3">
      <c r="A129" s="1044"/>
      <c r="B129" s="1036"/>
      <c r="C129" s="1036"/>
      <c r="D129" s="1036"/>
      <c r="E129" s="1036"/>
      <c r="F129" s="1036"/>
      <c r="G129" s="1036"/>
      <c r="H129" s="1036"/>
      <c r="I129" s="1036"/>
      <c r="J129" s="1036"/>
      <c r="K129" s="1036"/>
      <c r="L129" s="1040"/>
      <c r="M129" s="1032"/>
      <c r="N129" s="1036"/>
      <c r="O129" s="1036"/>
      <c r="P129" s="1036"/>
      <c r="Q129" s="1020"/>
      <c r="R129" s="1036"/>
      <c r="S129" s="1036"/>
      <c r="T129" s="1036"/>
      <c r="U129" s="1036"/>
      <c r="V129" s="1036"/>
      <c r="W129" s="17">
        <v>124</v>
      </c>
      <c r="X129" s="18" t="s">
        <v>95</v>
      </c>
      <c r="Y129" s="229" t="s">
        <v>501</v>
      </c>
      <c r="Z129" s="279">
        <v>43102</v>
      </c>
      <c r="AA129" s="279">
        <v>43434</v>
      </c>
      <c r="AB129" s="280">
        <f t="shared" si="7"/>
        <v>332</v>
      </c>
      <c r="AC129" s="281">
        <v>25</v>
      </c>
      <c r="AD129" s="281" t="s">
        <v>458</v>
      </c>
      <c r="AE129" s="282" t="s">
        <v>459</v>
      </c>
      <c r="AF129" s="281" t="s">
        <v>494</v>
      </c>
      <c r="AG129" s="281" t="s">
        <v>219</v>
      </c>
      <c r="AH129" s="283" t="s">
        <v>495</v>
      </c>
    </row>
    <row r="130" spans="1:34" ht="27.75" thickTop="1" x14ac:dyDescent="0.25">
      <c r="A130" s="1042" t="s">
        <v>445</v>
      </c>
      <c r="B130" s="1037" t="s">
        <v>502</v>
      </c>
      <c r="C130" s="1034" t="s">
        <v>447</v>
      </c>
      <c r="D130" s="1034" t="s">
        <v>448</v>
      </c>
      <c r="E130" s="1034" t="s">
        <v>449</v>
      </c>
      <c r="F130" s="1034" t="s">
        <v>450</v>
      </c>
      <c r="G130" s="1034" t="s">
        <v>503</v>
      </c>
      <c r="H130" s="1037" t="s">
        <v>504</v>
      </c>
      <c r="I130" s="1034">
        <v>3244</v>
      </c>
      <c r="J130" s="1034" t="s">
        <v>113</v>
      </c>
      <c r="K130" s="1034" t="s">
        <v>505</v>
      </c>
      <c r="L130" s="1038" t="s">
        <v>11</v>
      </c>
      <c r="M130" s="1030" t="s">
        <v>506</v>
      </c>
      <c r="N130" s="1033">
        <v>10</v>
      </c>
      <c r="O130" s="1034">
        <v>1</v>
      </c>
      <c r="P130" s="1034" t="s">
        <v>87</v>
      </c>
      <c r="Q130" s="1037" t="s">
        <v>208</v>
      </c>
      <c r="R130" s="1034"/>
      <c r="S130" s="1034"/>
      <c r="T130" s="1034"/>
      <c r="U130" s="1037" t="s">
        <v>507</v>
      </c>
      <c r="V130" s="1037" t="s">
        <v>173</v>
      </c>
      <c r="W130" s="109">
        <v>125</v>
      </c>
      <c r="X130" s="110" t="s">
        <v>95</v>
      </c>
      <c r="Y130" s="284" t="s">
        <v>508</v>
      </c>
      <c r="Z130" s="285">
        <v>43101</v>
      </c>
      <c r="AA130" s="285">
        <v>43131</v>
      </c>
      <c r="AB130" s="286">
        <f t="shared" si="7"/>
        <v>30</v>
      </c>
      <c r="AC130" s="287">
        <v>40</v>
      </c>
      <c r="AD130" s="287" t="s">
        <v>458</v>
      </c>
      <c r="AE130" s="288" t="s">
        <v>509</v>
      </c>
      <c r="AF130" s="288" t="s">
        <v>510</v>
      </c>
      <c r="AG130" s="288" t="s">
        <v>511</v>
      </c>
      <c r="AH130" s="289" t="s">
        <v>512</v>
      </c>
    </row>
    <row r="131" spans="1:34" ht="27" x14ac:dyDescent="0.25">
      <c r="A131" s="1043"/>
      <c r="B131" s="1019"/>
      <c r="C131" s="1035"/>
      <c r="D131" s="1035"/>
      <c r="E131" s="1035"/>
      <c r="F131" s="1035"/>
      <c r="G131" s="1035"/>
      <c r="H131" s="1019"/>
      <c r="I131" s="1035"/>
      <c r="J131" s="1035"/>
      <c r="K131" s="1035"/>
      <c r="L131" s="1039"/>
      <c r="M131" s="1031"/>
      <c r="N131" s="1014"/>
      <c r="O131" s="1035"/>
      <c r="P131" s="1035"/>
      <c r="Q131" s="1019"/>
      <c r="R131" s="1035"/>
      <c r="S131" s="1035"/>
      <c r="T131" s="1035"/>
      <c r="U131" s="1019"/>
      <c r="V131" s="1019"/>
      <c r="W131" s="73">
        <v>126</v>
      </c>
      <c r="X131" s="74" t="s">
        <v>95</v>
      </c>
      <c r="Y131" s="273" t="s">
        <v>513</v>
      </c>
      <c r="Z131" s="274">
        <v>43160</v>
      </c>
      <c r="AA131" s="709">
        <v>43434</v>
      </c>
      <c r="AB131" s="275">
        <f t="shared" si="7"/>
        <v>274</v>
      </c>
      <c r="AC131" s="276">
        <v>30</v>
      </c>
      <c r="AD131" s="713" t="s">
        <v>259</v>
      </c>
      <c r="AE131" s="256" t="s">
        <v>509</v>
      </c>
      <c r="AF131" s="256" t="s">
        <v>510</v>
      </c>
      <c r="AG131" s="256" t="s">
        <v>511</v>
      </c>
      <c r="AH131" s="257" t="s">
        <v>512</v>
      </c>
    </row>
    <row r="132" spans="1:34" ht="27.75" thickBot="1" x14ac:dyDescent="0.3">
      <c r="A132" s="1044"/>
      <c r="B132" s="1020"/>
      <c r="C132" s="1036"/>
      <c r="D132" s="1036"/>
      <c r="E132" s="1036"/>
      <c r="F132" s="1036"/>
      <c r="G132" s="1036"/>
      <c r="H132" s="1020"/>
      <c r="I132" s="1036"/>
      <c r="J132" s="1036"/>
      <c r="K132" s="1036"/>
      <c r="L132" s="1040"/>
      <c r="M132" s="1032"/>
      <c r="N132" s="1013"/>
      <c r="O132" s="1036"/>
      <c r="P132" s="1036"/>
      <c r="Q132" s="1020"/>
      <c r="R132" s="1036"/>
      <c r="S132" s="1036"/>
      <c r="T132" s="1036"/>
      <c r="U132" s="1020"/>
      <c r="V132" s="1020"/>
      <c r="W132" s="17">
        <v>127</v>
      </c>
      <c r="X132" s="18" t="s">
        <v>95</v>
      </c>
      <c r="Y132" s="229" t="s">
        <v>514</v>
      </c>
      <c r="Z132" s="279">
        <v>43160</v>
      </c>
      <c r="AA132" s="716">
        <v>43434</v>
      </c>
      <c r="AB132" s="280">
        <f t="shared" si="7"/>
        <v>274</v>
      </c>
      <c r="AC132" s="281">
        <v>30</v>
      </c>
      <c r="AD132" s="714" t="s">
        <v>259</v>
      </c>
      <c r="AE132" s="232" t="s">
        <v>509</v>
      </c>
      <c r="AF132" s="232" t="s">
        <v>510</v>
      </c>
      <c r="AG132" s="232" t="s">
        <v>511</v>
      </c>
      <c r="AH132" s="233" t="s">
        <v>512</v>
      </c>
    </row>
    <row r="133" spans="1:34" ht="27.75" thickTop="1" x14ac:dyDescent="0.25">
      <c r="A133" s="1027" t="s">
        <v>445</v>
      </c>
      <c r="B133" s="1018" t="s">
        <v>502</v>
      </c>
      <c r="C133" s="1018" t="s">
        <v>447</v>
      </c>
      <c r="D133" s="1021" t="s">
        <v>448</v>
      </c>
      <c r="E133" s="1018" t="s">
        <v>515</v>
      </c>
      <c r="F133" s="1018" t="s">
        <v>516</v>
      </c>
      <c r="G133" s="1018" t="s">
        <v>503</v>
      </c>
      <c r="H133" s="1018" t="s">
        <v>504</v>
      </c>
      <c r="I133" s="1018">
        <v>3244</v>
      </c>
      <c r="J133" s="1018" t="s">
        <v>87</v>
      </c>
      <c r="K133" s="1018" t="s">
        <v>517</v>
      </c>
      <c r="L133" s="1024" t="s">
        <v>89</v>
      </c>
      <c r="M133" s="1021" t="s">
        <v>518</v>
      </c>
      <c r="N133" s="1018">
        <v>15</v>
      </c>
      <c r="O133" s="1018">
        <v>1</v>
      </c>
      <c r="P133" s="1018" t="s">
        <v>87</v>
      </c>
      <c r="Q133" s="1018" t="s">
        <v>208</v>
      </c>
      <c r="R133" s="1018"/>
      <c r="S133" s="1018"/>
      <c r="T133" s="1018"/>
      <c r="U133" s="1018" t="s">
        <v>507</v>
      </c>
      <c r="V133" s="1018" t="s">
        <v>173</v>
      </c>
      <c r="W133" s="6">
        <v>128</v>
      </c>
      <c r="X133" s="7" t="s">
        <v>95</v>
      </c>
      <c r="Y133" s="290" t="s">
        <v>519</v>
      </c>
      <c r="Z133" s="225">
        <v>43252</v>
      </c>
      <c r="AA133" s="225">
        <v>43281</v>
      </c>
      <c r="AB133" s="226">
        <f t="shared" si="7"/>
        <v>29</v>
      </c>
      <c r="AC133" s="227">
        <v>25</v>
      </c>
      <c r="AD133" s="227" t="s">
        <v>458</v>
      </c>
      <c r="AE133" s="227" t="s">
        <v>509</v>
      </c>
      <c r="AF133" s="227" t="s">
        <v>510</v>
      </c>
      <c r="AG133" s="227" t="s">
        <v>511</v>
      </c>
      <c r="AH133" s="228" t="s">
        <v>512</v>
      </c>
    </row>
    <row r="134" spans="1:34" ht="27" x14ac:dyDescent="0.25">
      <c r="A134" s="1028"/>
      <c r="B134" s="1019"/>
      <c r="C134" s="1019"/>
      <c r="D134" s="1022"/>
      <c r="E134" s="1019"/>
      <c r="F134" s="1019"/>
      <c r="G134" s="1019"/>
      <c r="H134" s="1019"/>
      <c r="I134" s="1019"/>
      <c r="J134" s="1019"/>
      <c r="K134" s="1019"/>
      <c r="L134" s="1025"/>
      <c r="M134" s="1022"/>
      <c r="N134" s="1019"/>
      <c r="O134" s="1019"/>
      <c r="P134" s="1019"/>
      <c r="Q134" s="1019"/>
      <c r="R134" s="1019"/>
      <c r="S134" s="1019"/>
      <c r="T134" s="1019"/>
      <c r="U134" s="1019"/>
      <c r="V134" s="1019"/>
      <c r="W134" s="73">
        <v>129</v>
      </c>
      <c r="X134" s="74" t="s">
        <v>95</v>
      </c>
      <c r="Y134" s="253" t="s">
        <v>520</v>
      </c>
      <c r="Z134" s="254">
        <v>43344</v>
      </c>
      <c r="AA134" s="254">
        <v>43358</v>
      </c>
      <c r="AB134" s="255">
        <f t="shared" si="7"/>
        <v>14</v>
      </c>
      <c r="AC134" s="256">
        <v>25</v>
      </c>
      <c r="AD134" s="256" t="s">
        <v>458</v>
      </c>
      <c r="AE134" s="256" t="s">
        <v>509</v>
      </c>
      <c r="AF134" s="256" t="s">
        <v>510</v>
      </c>
      <c r="AG134" s="256" t="s">
        <v>511</v>
      </c>
      <c r="AH134" s="257" t="s">
        <v>512</v>
      </c>
    </row>
    <row r="135" spans="1:34" ht="27" x14ac:dyDescent="0.25">
      <c r="A135" s="1028"/>
      <c r="B135" s="1019"/>
      <c r="C135" s="1019"/>
      <c r="D135" s="1022"/>
      <c r="E135" s="1019"/>
      <c r="F135" s="1019"/>
      <c r="G135" s="1019"/>
      <c r="H135" s="1019"/>
      <c r="I135" s="1019"/>
      <c r="J135" s="1019"/>
      <c r="K135" s="1019"/>
      <c r="L135" s="1025"/>
      <c r="M135" s="1022"/>
      <c r="N135" s="1019"/>
      <c r="O135" s="1019"/>
      <c r="P135" s="1019"/>
      <c r="Q135" s="1019"/>
      <c r="R135" s="1019"/>
      <c r="S135" s="1019"/>
      <c r="T135" s="1019"/>
      <c r="U135" s="1019"/>
      <c r="V135" s="1019"/>
      <c r="W135" s="73">
        <v>130</v>
      </c>
      <c r="X135" s="74" t="s">
        <v>95</v>
      </c>
      <c r="Y135" s="253" t="s">
        <v>521</v>
      </c>
      <c r="Z135" s="254">
        <v>43374</v>
      </c>
      <c r="AA135" s="254">
        <v>43404</v>
      </c>
      <c r="AB135" s="255">
        <f t="shared" si="7"/>
        <v>30</v>
      </c>
      <c r="AC135" s="256">
        <v>25</v>
      </c>
      <c r="AD135" s="256" t="s">
        <v>458</v>
      </c>
      <c r="AE135" s="256" t="s">
        <v>509</v>
      </c>
      <c r="AF135" s="256" t="s">
        <v>510</v>
      </c>
      <c r="AG135" s="256" t="s">
        <v>511</v>
      </c>
      <c r="AH135" s="257" t="s">
        <v>512</v>
      </c>
    </row>
    <row r="136" spans="1:34" ht="27.75" thickBot="1" x14ac:dyDescent="0.3">
      <c r="A136" s="1029"/>
      <c r="B136" s="1020"/>
      <c r="C136" s="1020"/>
      <c r="D136" s="1023"/>
      <c r="E136" s="1020"/>
      <c r="F136" s="1020"/>
      <c r="G136" s="1020"/>
      <c r="H136" s="1020"/>
      <c r="I136" s="1020"/>
      <c r="J136" s="1020"/>
      <c r="K136" s="1020"/>
      <c r="L136" s="1026"/>
      <c r="M136" s="1023"/>
      <c r="N136" s="1020"/>
      <c r="O136" s="1020"/>
      <c r="P136" s="1020"/>
      <c r="Q136" s="1020"/>
      <c r="R136" s="1020"/>
      <c r="S136" s="1020"/>
      <c r="T136" s="1020"/>
      <c r="U136" s="1020"/>
      <c r="V136" s="1020"/>
      <c r="W136" s="17">
        <v>131</v>
      </c>
      <c r="X136" s="18" t="s">
        <v>95</v>
      </c>
      <c r="Y136" s="258" t="s">
        <v>522</v>
      </c>
      <c r="Z136" s="230">
        <v>43405</v>
      </c>
      <c r="AA136" s="230">
        <v>43416</v>
      </c>
      <c r="AB136" s="231">
        <f t="shared" si="7"/>
        <v>11</v>
      </c>
      <c r="AC136" s="232">
        <v>25</v>
      </c>
      <c r="AD136" s="232" t="s">
        <v>458</v>
      </c>
      <c r="AE136" s="232" t="s">
        <v>509</v>
      </c>
      <c r="AF136" s="232" t="s">
        <v>510</v>
      </c>
      <c r="AG136" s="232" t="s">
        <v>511</v>
      </c>
      <c r="AH136" s="233" t="s">
        <v>512</v>
      </c>
    </row>
    <row r="137" spans="1:34" ht="54.75" thickTop="1" x14ac:dyDescent="0.25">
      <c r="A137" s="1027" t="s">
        <v>445</v>
      </c>
      <c r="B137" s="1018" t="s">
        <v>502</v>
      </c>
      <c r="C137" s="1018" t="s">
        <v>447</v>
      </c>
      <c r="D137" s="1021" t="s">
        <v>448</v>
      </c>
      <c r="E137" s="1018" t="s">
        <v>515</v>
      </c>
      <c r="F137" s="1018" t="s">
        <v>516</v>
      </c>
      <c r="G137" s="1018" t="s">
        <v>503</v>
      </c>
      <c r="H137" s="1018" t="s">
        <v>504</v>
      </c>
      <c r="I137" s="1018">
        <v>3244</v>
      </c>
      <c r="J137" s="1018" t="s">
        <v>87</v>
      </c>
      <c r="K137" s="1018" t="s">
        <v>523</v>
      </c>
      <c r="L137" s="1024" t="s">
        <v>89</v>
      </c>
      <c r="M137" s="1021" t="s">
        <v>524</v>
      </c>
      <c r="N137" s="1018">
        <v>5</v>
      </c>
      <c r="O137" s="1018">
        <v>1</v>
      </c>
      <c r="P137" s="1018" t="s">
        <v>87</v>
      </c>
      <c r="Q137" s="1018" t="s">
        <v>208</v>
      </c>
      <c r="R137" s="1018"/>
      <c r="S137" s="1018"/>
      <c r="T137" s="1018"/>
      <c r="U137" s="1018" t="s">
        <v>507</v>
      </c>
      <c r="V137" s="1018" t="s">
        <v>173</v>
      </c>
      <c r="W137" s="6">
        <v>132</v>
      </c>
      <c r="X137" s="7" t="s">
        <v>95</v>
      </c>
      <c r="Y137" s="290" t="s">
        <v>525</v>
      </c>
      <c r="Z137" s="225">
        <v>43191</v>
      </c>
      <c r="AA137" s="225">
        <v>43373</v>
      </c>
      <c r="AB137" s="226">
        <f t="shared" si="7"/>
        <v>182</v>
      </c>
      <c r="AC137" s="227">
        <v>10</v>
      </c>
      <c r="AD137" s="227" t="s">
        <v>458</v>
      </c>
      <c r="AE137" s="227" t="s">
        <v>459</v>
      </c>
      <c r="AF137" s="227" t="s">
        <v>526</v>
      </c>
      <c r="AG137" s="227" t="s">
        <v>511</v>
      </c>
      <c r="AH137" s="228" t="s">
        <v>527</v>
      </c>
    </row>
    <row r="138" spans="1:34" ht="41.25" thickBot="1" x14ac:dyDescent="0.3">
      <c r="A138" s="1029"/>
      <c r="B138" s="1020"/>
      <c r="C138" s="1020"/>
      <c r="D138" s="1023"/>
      <c r="E138" s="1020"/>
      <c r="F138" s="1020"/>
      <c r="G138" s="1020"/>
      <c r="H138" s="1020"/>
      <c r="I138" s="1020"/>
      <c r="J138" s="1020"/>
      <c r="K138" s="1020"/>
      <c r="L138" s="1026"/>
      <c r="M138" s="1023"/>
      <c r="N138" s="1020"/>
      <c r="O138" s="1020"/>
      <c r="P138" s="1020"/>
      <c r="Q138" s="1020"/>
      <c r="R138" s="1020"/>
      <c r="S138" s="1020"/>
      <c r="T138" s="1020"/>
      <c r="U138" s="1020"/>
      <c r="V138" s="1020"/>
      <c r="W138" s="17">
        <v>133</v>
      </c>
      <c r="X138" s="18" t="s">
        <v>95</v>
      </c>
      <c r="Y138" s="258" t="s">
        <v>528</v>
      </c>
      <c r="Z138" s="230">
        <v>43101</v>
      </c>
      <c r="AA138" s="230">
        <v>43465</v>
      </c>
      <c r="AB138" s="231">
        <f t="shared" si="7"/>
        <v>364</v>
      </c>
      <c r="AC138" s="232">
        <v>10</v>
      </c>
      <c r="AD138" s="232" t="s">
        <v>470</v>
      </c>
      <c r="AE138" s="232" t="s">
        <v>459</v>
      </c>
      <c r="AF138" s="232" t="s">
        <v>526</v>
      </c>
      <c r="AG138" s="232" t="s">
        <v>511</v>
      </c>
      <c r="AH138" s="233" t="s">
        <v>527</v>
      </c>
    </row>
    <row r="139" spans="1:34" ht="27.75" thickTop="1" x14ac:dyDescent="0.25">
      <c r="A139" s="1027" t="s">
        <v>445</v>
      </c>
      <c r="B139" s="1018" t="s">
        <v>502</v>
      </c>
      <c r="C139" s="1018" t="s">
        <v>447</v>
      </c>
      <c r="D139" s="1021" t="s">
        <v>448</v>
      </c>
      <c r="E139" s="1018" t="s">
        <v>515</v>
      </c>
      <c r="F139" s="1018" t="s">
        <v>516</v>
      </c>
      <c r="G139" s="1018" t="s">
        <v>503</v>
      </c>
      <c r="H139" s="1018" t="s">
        <v>504</v>
      </c>
      <c r="I139" s="1018">
        <v>3244</v>
      </c>
      <c r="J139" s="1018" t="s">
        <v>87</v>
      </c>
      <c r="K139" s="1018" t="s">
        <v>529</v>
      </c>
      <c r="L139" s="1024" t="s">
        <v>89</v>
      </c>
      <c r="M139" s="1021" t="s">
        <v>530</v>
      </c>
      <c r="N139" s="1018">
        <v>10</v>
      </c>
      <c r="O139" s="1018">
        <v>3</v>
      </c>
      <c r="P139" s="1018" t="s">
        <v>87</v>
      </c>
      <c r="Q139" s="1018" t="s">
        <v>208</v>
      </c>
      <c r="R139" s="1018"/>
      <c r="S139" s="1018"/>
      <c r="T139" s="1018"/>
      <c r="U139" s="1018" t="s">
        <v>507</v>
      </c>
      <c r="V139" s="1018" t="s">
        <v>173</v>
      </c>
      <c r="W139" s="6">
        <v>134</v>
      </c>
      <c r="X139" s="7" t="s">
        <v>95</v>
      </c>
      <c r="Y139" s="291" t="s">
        <v>531</v>
      </c>
      <c r="Z139" s="225">
        <v>43101</v>
      </c>
      <c r="AA139" s="225">
        <v>43465</v>
      </c>
      <c r="AB139" s="226">
        <f t="shared" si="7"/>
        <v>364</v>
      </c>
      <c r="AC139" s="227">
        <v>30</v>
      </c>
      <c r="AD139" s="227" t="s">
        <v>470</v>
      </c>
      <c r="AE139" s="227" t="s">
        <v>459</v>
      </c>
      <c r="AF139" s="227" t="s">
        <v>526</v>
      </c>
      <c r="AG139" s="227" t="s">
        <v>511</v>
      </c>
      <c r="AH139" s="228" t="s">
        <v>527</v>
      </c>
    </row>
    <row r="140" spans="1:34" ht="40.5" x14ac:dyDescent="0.25">
      <c r="A140" s="1028"/>
      <c r="B140" s="1019"/>
      <c r="C140" s="1019"/>
      <c r="D140" s="1022"/>
      <c r="E140" s="1019"/>
      <c r="F140" s="1019"/>
      <c r="G140" s="1019"/>
      <c r="H140" s="1019"/>
      <c r="I140" s="1019"/>
      <c r="J140" s="1019"/>
      <c r="K140" s="1019"/>
      <c r="L140" s="1025"/>
      <c r="M140" s="1022"/>
      <c r="N140" s="1019"/>
      <c r="O140" s="1019"/>
      <c r="P140" s="1019"/>
      <c r="Q140" s="1019"/>
      <c r="R140" s="1019"/>
      <c r="S140" s="1019"/>
      <c r="T140" s="1019"/>
      <c r="U140" s="1019"/>
      <c r="V140" s="1019"/>
      <c r="W140" s="73">
        <v>135</v>
      </c>
      <c r="X140" s="74" t="s">
        <v>95</v>
      </c>
      <c r="Y140" s="292" t="s">
        <v>532</v>
      </c>
      <c r="Z140" s="254">
        <v>43190</v>
      </c>
      <c r="AA140" s="254">
        <v>43465</v>
      </c>
      <c r="AB140" s="255">
        <f t="shared" si="7"/>
        <v>275</v>
      </c>
      <c r="AC140" s="256">
        <v>20</v>
      </c>
      <c r="AD140" s="256" t="s">
        <v>470</v>
      </c>
      <c r="AE140" s="256" t="s">
        <v>459</v>
      </c>
      <c r="AF140" s="256" t="s">
        <v>526</v>
      </c>
      <c r="AG140" s="256" t="s">
        <v>511</v>
      </c>
      <c r="AH140" s="257" t="s">
        <v>527</v>
      </c>
    </row>
    <row r="141" spans="1:34" ht="67.5" x14ac:dyDescent="0.25">
      <c r="A141" s="1028"/>
      <c r="B141" s="1019"/>
      <c r="C141" s="1019"/>
      <c r="D141" s="1022"/>
      <c r="E141" s="1019"/>
      <c r="F141" s="1019"/>
      <c r="G141" s="1019"/>
      <c r="H141" s="1019"/>
      <c r="I141" s="1019"/>
      <c r="J141" s="1019"/>
      <c r="K141" s="1019"/>
      <c r="L141" s="1025"/>
      <c r="M141" s="1022"/>
      <c r="N141" s="1019"/>
      <c r="O141" s="1019"/>
      <c r="P141" s="1019"/>
      <c r="Q141" s="1019"/>
      <c r="R141" s="1019"/>
      <c r="S141" s="1019"/>
      <c r="T141" s="1019"/>
      <c r="U141" s="1019"/>
      <c r="V141" s="1019"/>
      <c r="W141" s="73">
        <v>136</v>
      </c>
      <c r="X141" s="74" t="s">
        <v>95</v>
      </c>
      <c r="Y141" s="293" t="s">
        <v>533</v>
      </c>
      <c r="Z141" s="254">
        <v>43101</v>
      </c>
      <c r="AA141" s="254">
        <v>43434</v>
      </c>
      <c r="AB141" s="255">
        <f t="shared" si="7"/>
        <v>333</v>
      </c>
      <c r="AC141" s="256">
        <v>20</v>
      </c>
      <c r="AD141" s="256" t="s">
        <v>470</v>
      </c>
      <c r="AE141" s="256" t="s">
        <v>534</v>
      </c>
      <c r="AF141" s="256" t="s">
        <v>535</v>
      </c>
      <c r="AG141" s="256" t="s">
        <v>459</v>
      </c>
      <c r="AH141" s="257" t="s">
        <v>526</v>
      </c>
    </row>
    <row r="142" spans="1:34" ht="41.25" thickBot="1" x14ac:dyDescent="0.3">
      <c r="A142" s="1029"/>
      <c r="B142" s="1020"/>
      <c r="C142" s="1020"/>
      <c r="D142" s="1023"/>
      <c r="E142" s="1020"/>
      <c r="F142" s="1020"/>
      <c r="G142" s="1020"/>
      <c r="H142" s="1020"/>
      <c r="I142" s="1020"/>
      <c r="J142" s="1020"/>
      <c r="K142" s="1020"/>
      <c r="L142" s="1026"/>
      <c r="M142" s="1023"/>
      <c r="N142" s="1020"/>
      <c r="O142" s="1020"/>
      <c r="P142" s="1020"/>
      <c r="Q142" s="1020"/>
      <c r="R142" s="1020"/>
      <c r="S142" s="1020"/>
      <c r="T142" s="1020"/>
      <c r="U142" s="1020"/>
      <c r="V142" s="1020"/>
      <c r="W142" s="17">
        <v>137</v>
      </c>
      <c r="X142" s="18" t="s">
        <v>95</v>
      </c>
      <c r="Y142" s="294" t="s">
        <v>536</v>
      </c>
      <c r="Z142" s="230">
        <v>43160</v>
      </c>
      <c r="AA142" s="230">
        <v>43190</v>
      </c>
      <c r="AB142" s="231">
        <f t="shared" si="7"/>
        <v>30</v>
      </c>
      <c r="AC142" s="232">
        <v>10</v>
      </c>
      <c r="AD142" s="232" t="s">
        <v>458</v>
      </c>
      <c r="AE142" s="232" t="s">
        <v>459</v>
      </c>
      <c r="AF142" s="232" t="s">
        <v>526</v>
      </c>
      <c r="AG142" s="232" t="s">
        <v>511</v>
      </c>
      <c r="AH142" s="233" t="s">
        <v>527</v>
      </c>
    </row>
    <row r="143" spans="1:34" ht="27.75" thickTop="1" x14ac:dyDescent="0.25">
      <c r="A143" s="805" t="s">
        <v>537</v>
      </c>
      <c r="B143" s="792" t="s">
        <v>537</v>
      </c>
      <c r="C143" s="792" t="s">
        <v>538</v>
      </c>
      <c r="D143" s="796" t="s">
        <v>539</v>
      </c>
      <c r="E143" s="792" t="s">
        <v>540</v>
      </c>
      <c r="F143" s="792" t="s">
        <v>541</v>
      </c>
      <c r="G143" s="792" t="s">
        <v>542</v>
      </c>
      <c r="H143" s="796" t="s">
        <v>543</v>
      </c>
      <c r="I143" s="792">
        <v>85</v>
      </c>
      <c r="J143" s="792" t="s">
        <v>113</v>
      </c>
      <c r="K143" s="792">
        <v>253</v>
      </c>
      <c r="L143" s="794" t="s">
        <v>89</v>
      </c>
      <c r="M143" s="796" t="s">
        <v>544</v>
      </c>
      <c r="N143" s="824">
        <v>0.1</v>
      </c>
      <c r="O143" s="792">
        <v>1</v>
      </c>
      <c r="P143" s="792" t="s">
        <v>87</v>
      </c>
      <c r="Q143" s="792" t="s">
        <v>476</v>
      </c>
      <c r="R143" s="837"/>
      <c r="S143" s="837"/>
      <c r="T143" s="837" t="s">
        <v>545</v>
      </c>
      <c r="U143" s="792" t="s">
        <v>546</v>
      </c>
      <c r="V143" s="792" t="s">
        <v>547</v>
      </c>
      <c r="W143" s="6">
        <v>138</v>
      </c>
      <c r="X143" s="7" t="s">
        <v>95</v>
      </c>
      <c r="Y143" s="295" t="s">
        <v>548</v>
      </c>
      <c r="Z143" s="84">
        <v>43122</v>
      </c>
      <c r="AA143" s="651">
        <v>43220</v>
      </c>
      <c r="AB143" s="10">
        <f t="shared" si="7"/>
        <v>98</v>
      </c>
      <c r="AC143" s="11">
        <v>0.1</v>
      </c>
      <c r="AD143" s="12" t="s">
        <v>97</v>
      </c>
      <c r="AE143" s="106" t="s">
        <v>549</v>
      </c>
      <c r="AF143" s="106" t="s">
        <v>550</v>
      </c>
      <c r="AG143" s="106"/>
      <c r="AH143" s="296"/>
    </row>
    <row r="144" spans="1:34" ht="67.5" x14ac:dyDescent="0.25">
      <c r="A144" s="806"/>
      <c r="B144" s="808"/>
      <c r="C144" s="808"/>
      <c r="D144" s="809"/>
      <c r="E144" s="808"/>
      <c r="F144" s="808"/>
      <c r="G144" s="808"/>
      <c r="H144" s="809"/>
      <c r="I144" s="808"/>
      <c r="J144" s="808"/>
      <c r="K144" s="808"/>
      <c r="L144" s="843"/>
      <c r="M144" s="809"/>
      <c r="N144" s="943"/>
      <c r="O144" s="808"/>
      <c r="P144" s="808"/>
      <c r="Q144" s="808"/>
      <c r="R144" s="842"/>
      <c r="S144" s="842"/>
      <c r="T144" s="842"/>
      <c r="U144" s="808"/>
      <c r="V144" s="808"/>
      <c r="W144" s="73">
        <v>139</v>
      </c>
      <c r="X144" s="74" t="s">
        <v>95</v>
      </c>
      <c r="Y144" s="297" t="s">
        <v>551</v>
      </c>
      <c r="Z144" s="88">
        <v>43122</v>
      </c>
      <c r="AA144" s="654">
        <v>43220</v>
      </c>
      <c r="AB144" s="77">
        <f t="shared" ref="AB144:AB169" si="8">AA144-Z144</f>
        <v>98</v>
      </c>
      <c r="AC144" s="78">
        <v>0.1</v>
      </c>
      <c r="AD144" s="79" t="s">
        <v>97</v>
      </c>
      <c r="AE144" s="152" t="s">
        <v>549</v>
      </c>
      <c r="AF144" s="152" t="s">
        <v>550</v>
      </c>
      <c r="AG144" s="152"/>
      <c r="AH144" s="298"/>
    </row>
    <row r="145" spans="1:34" ht="27" x14ac:dyDescent="0.25">
      <c r="A145" s="806"/>
      <c r="B145" s="808"/>
      <c r="C145" s="808"/>
      <c r="D145" s="809"/>
      <c r="E145" s="808"/>
      <c r="F145" s="808"/>
      <c r="G145" s="808"/>
      <c r="H145" s="809"/>
      <c r="I145" s="808"/>
      <c r="J145" s="808"/>
      <c r="K145" s="808"/>
      <c r="L145" s="843"/>
      <c r="M145" s="809"/>
      <c r="N145" s="943"/>
      <c r="O145" s="808"/>
      <c r="P145" s="808"/>
      <c r="Q145" s="808"/>
      <c r="R145" s="842"/>
      <c r="S145" s="842"/>
      <c r="T145" s="842"/>
      <c r="U145" s="808"/>
      <c r="V145" s="808"/>
      <c r="W145" s="73">
        <v>140</v>
      </c>
      <c r="X145" s="74" t="s">
        <v>95</v>
      </c>
      <c r="Y145" s="297" t="s">
        <v>552</v>
      </c>
      <c r="Z145" s="654">
        <v>43222</v>
      </c>
      <c r="AA145" s="654">
        <v>43231</v>
      </c>
      <c r="AB145" s="77">
        <f t="shared" si="8"/>
        <v>9</v>
      </c>
      <c r="AC145" s="78">
        <v>0.1</v>
      </c>
      <c r="AD145" s="79" t="s">
        <v>97</v>
      </c>
      <c r="AE145" s="152" t="s">
        <v>549</v>
      </c>
      <c r="AF145" s="152" t="s">
        <v>550</v>
      </c>
      <c r="AG145" s="152"/>
      <c r="AH145" s="298"/>
    </row>
    <row r="146" spans="1:34" ht="27" x14ac:dyDescent="0.25">
      <c r="A146" s="806"/>
      <c r="B146" s="808"/>
      <c r="C146" s="808"/>
      <c r="D146" s="809"/>
      <c r="E146" s="808"/>
      <c r="F146" s="808"/>
      <c r="G146" s="808"/>
      <c r="H146" s="809"/>
      <c r="I146" s="808"/>
      <c r="J146" s="808"/>
      <c r="K146" s="808"/>
      <c r="L146" s="843"/>
      <c r="M146" s="809"/>
      <c r="N146" s="943"/>
      <c r="O146" s="808"/>
      <c r="P146" s="808"/>
      <c r="Q146" s="808"/>
      <c r="R146" s="842"/>
      <c r="S146" s="842"/>
      <c r="T146" s="842"/>
      <c r="U146" s="808"/>
      <c r="V146" s="808"/>
      <c r="W146" s="73">
        <v>141</v>
      </c>
      <c r="X146" s="74" t="s">
        <v>95</v>
      </c>
      <c r="Y146" s="297" t="s">
        <v>553</v>
      </c>
      <c r="Z146" s="654">
        <v>43222</v>
      </c>
      <c r="AA146" s="88">
        <v>43448</v>
      </c>
      <c r="AB146" s="77">
        <f t="shared" si="8"/>
        <v>226</v>
      </c>
      <c r="AC146" s="78">
        <v>0.6</v>
      </c>
      <c r="AD146" s="79" t="s">
        <v>97</v>
      </c>
      <c r="AE146" s="152" t="s">
        <v>549</v>
      </c>
      <c r="AF146" s="152" t="s">
        <v>550</v>
      </c>
      <c r="AG146" s="152"/>
      <c r="AH146" s="298"/>
    </row>
    <row r="147" spans="1:34" ht="27.75" thickBot="1" x14ac:dyDescent="0.3">
      <c r="A147" s="807"/>
      <c r="B147" s="793"/>
      <c r="C147" s="793"/>
      <c r="D147" s="804"/>
      <c r="E147" s="793"/>
      <c r="F147" s="793"/>
      <c r="G147" s="793"/>
      <c r="H147" s="804"/>
      <c r="I147" s="793"/>
      <c r="J147" s="793"/>
      <c r="K147" s="793"/>
      <c r="L147" s="844"/>
      <c r="M147" s="804"/>
      <c r="N147" s="944"/>
      <c r="O147" s="793"/>
      <c r="P147" s="793"/>
      <c r="Q147" s="793"/>
      <c r="R147" s="838"/>
      <c r="S147" s="838"/>
      <c r="T147" s="838"/>
      <c r="U147" s="793"/>
      <c r="V147" s="793"/>
      <c r="W147" s="17">
        <v>142</v>
      </c>
      <c r="X147" s="18" t="s">
        <v>95</v>
      </c>
      <c r="Y147" s="299" t="s">
        <v>554</v>
      </c>
      <c r="Z147" s="93">
        <v>43437</v>
      </c>
      <c r="AA147" s="93">
        <v>43455</v>
      </c>
      <c r="AB147" s="21">
        <f t="shared" si="8"/>
        <v>18</v>
      </c>
      <c r="AC147" s="22">
        <v>0.1</v>
      </c>
      <c r="AD147" s="23" t="s">
        <v>97</v>
      </c>
      <c r="AE147" s="92" t="s">
        <v>549</v>
      </c>
      <c r="AF147" s="92" t="s">
        <v>550</v>
      </c>
      <c r="AG147" s="92"/>
      <c r="AH147" s="300"/>
    </row>
    <row r="148" spans="1:34" ht="27.75" thickTop="1" x14ac:dyDescent="0.25">
      <c r="A148" s="805" t="s">
        <v>537</v>
      </c>
      <c r="B148" s="792" t="s">
        <v>537</v>
      </c>
      <c r="C148" s="792" t="s">
        <v>538</v>
      </c>
      <c r="D148" s="796" t="s">
        <v>539</v>
      </c>
      <c r="E148" s="792" t="s">
        <v>540</v>
      </c>
      <c r="F148" s="792" t="s">
        <v>541</v>
      </c>
      <c r="G148" s="792" t="s">
        <v>555</v>
      </c>
      <c r="H148" s="796" t="s">
        <v>556</v>
      </c>
      <c r="I148" s="792">
        <v>2</v>
      </c>
      <c r="J148" s="792" t="s">
        <v>87</v>
      </c>
      <c r="K148" s="792">
        <v>138</v>
      </c>
      <c r="L148" s="794" t="s">
        <v>89</v>
      </c>
      <c r="M148" s="796" t="s">
        <v>557</v>
      </c>
      <c r="N148" s="824">
        <v>0.09</v>
      </c>
      <c r="O148" s="792">
        <v>2</v>
      </c>
      <c r="P148" s="792" t="s">
        <v>87</v>
      </c>
      <c r="Q148" s="792" t="s">
        <v>476</v>
      </c>
      <c r="R148" s="837"/>
      <c r="S148" s="837"/>
      <c r="T148" s="837"/>
      <c r="U148" s="792" t="s">
        <v>546</v>
      </c>
      <c r="V148" s="792" t="s">
        <v>547</v>
      </c>
      <c r="W148" s="6">
        <v>143</v>
      </c>
      <c r="X148" s="7" t="s">
        <v>95</v>
      </c>
      <c r="Y148" s="295" t="s">
        <v>558</v>
      </c>
      <c r="Z148" s="84">
        <v>43192</v>
      </c>
      <c r="AA148" s="84">
        <v>43371</v>
      </c>
      <c r="AB148" s="10">
        <f t="shared" si="8"/>
        <v>179</v>
      </c>
      <c r="AC148" s="11">
        <v>0.5</v>
      </c>
      <c r="AD148" s="12" t="s">
        <v>97</v>
      </c>
      <c r="AE148" s="106" t="s">
        <v>559</v>
      </c>
      <c r="AF148" s="106" t="s">
        <v>560</v>
      </c>
      <c r="AG148" s="106"/>
      <c r="AH148" s="296"/>
    </row>
    <row r="149" spans="1:34" ht="27" x14ac:dyDescent="0.25">
      <c r="A149" s="806"/>
      <c r="B149" s="808"/>
      <c r="C149" s="808"/>
      <c r="D149" s="809"/>
      <c r="E149" s="808"/>
      <c r="F149" s="808"/>
      <c r="G149" s="808"/>
      <c r="H149" s="809"/>
      <c r="I149" s="808"/>
      <c r="J149" s="808"/>
      <c r="K149" s="808"/>
      <c r="L149" s="843"/>
      <c r="M149" s="809"/>
      <c r="N149" s="943"/>
      <c r="O149" s="808"/>
      <c r="P149" s="808"/>
      <c r="Q149" s="808"/>
      <c r="R149" s="842"/>
      <c r="S149" s="842"/>
      <c r="T149" s="842"/>
      <c r="U149" s="808"/>
      <c r="V149" s="808"/>
      <c r="W149" s="73">
        <v>144</v>
      </c>
      <c r="X149" s="74" t="s">
        <v>95</v>
      </c>
      <c r="Y149" s="297" t="s">
        <v>561</v>
      </c>
      <c r="Z149" s="88">
        <v>43374</v>
      </c>
      <c r="AA149" s="88">
        <v>43404</v>
      </c>
      <c r="AB149" s="77">
        <f t="shared" si="8"/>
        <v>30</v>
      </c>
      <c r="AC149" s="78">
        <v>0.15</v>
      </c>
      <c r="AD149" s="79" t="s">
        <v>97</v>
      </c>
      <c r="AE149" s="152" t="s">
        <v>559</v>
      </c>
      <c r="AF149" s="152" t="s">
        <v>560</v>
      </c>
      <c r="AG149" s="152"/>
      <c r="AH149" s="298"/>
    </row>
    <row r="150" spans="1:34" ht="27" x14ac:dyDescent="0.25">
      <c r="A150" s="806"/>
      <c r="B150" s="808"/>
      <c r="C150" s="808"/>
      <c r="D150" s="809"/>
      <c r="E150" s="808"/>
      <c r="F150" s="808"/>
      <c r="G150" s="808"/>
      <c r="H150" s="809"/>
      <c r="I150" s="808"/>
      <c r="J150" s="808"/>
      <c r="K150" s="808"/>
      <c r="L150" s="843"/>
      <c r="M150" s="809"/>
      <c r="N150" s="943"/>
      <c r="O150" s="808"/>
      <c r="P150" s="808"/>
      <c r="Q150" s="808"/>
      <c r="R150" s="842"/>
      <c r="S150" s="842"/>
      <c r="T150" s="842"/>
      <c r="U150" s="808"/>
      <c r="V150" s="808"/>
      <c r="W150" s="73">
        <v>145</v>
      </c>
      <c r="X150" s="74" t="s">
        <v>95</v>
      </c>
      <c r="Y150" s="297" t="s">
        <v>562</v>
      </c>
      <c r="Z150" s="88">
        <v>43405</v>
      </c>
      <c r="AA150" s="88">
        <v>43434</v>
      </c>
      <c r="AB150" s="77">
        <f t="shared" si="8"/>
        <v>29</v>
      </c>
      <c r="AC150" s="78">
        <v>0.15</v>
      </c>
      <c r="AD150" s="79" t="s">
        <v>97</v>
      </c>
      <c r="AE150" s="152" t="s">
        <v>559</v>
      </c>
      <c r="AF150" s="152" t="s">
        <v>560</v>
      </c>
      <c r="AG150" s="152"/>
      <c r="AH150" s="298"/>
    </row>
    <row r="151" spans="1:34" ht="27.75" thickBot="1" x14ac:dyDescent="0.3">
      <c r="A151" s="807"/>
      <c r="B151" s="793"/>
      <c r="C151" s="793"/>
      <c r="D151" s="804"/>
      <c r="E151" s="793"/>
      <c r="F151" s="793"/>
      <c r="G151" s="793"/>
      <c r="H151" s="804"/>
      <c r="I151" s="793"/>
      <c r="J151" s="793"/>
      <c r="K151" s="793"/>
      <c r="L151" s="844"/>
      <c r="M151" s="804"/>
      <c r="N151" s="944"/>
      <c r="O151" s="793"/>
      <c r="P151" s="793"/>
      <c r="Q151" s="793"/>
      <c r="R151" s="838"/>
      <c r="S151" s="838"/>
      <c r="T151" s="838"/>
      <c r="U151" s="793"/>
      <c r="V151" s="793"/>
      <c r="W151" s="17">
        <v>146</v>
      </c>
      <c r="X151" s="18" t="s">
        <v>95</v>
      </c>
      <c r="Y151" s="299" t="s">
        <v>563</v>
      </c>
      <c r="Z151" s="93">
        <v>43437</v>
      </c>
      <c r="AA151" s="93">
        <v>43448</v>
      </c>
      <c r="AB151" s="21">
        <f t="shared" si="8"/>
        <v>11</v>
      </c>
      <c r="AC151" s="22">
        <v>0.2</v>
      </c>
      <c r="AD151" s="23" t="s">
        <v>97</v>
      </c>
      <c r="AE151" s="92" t="s">
        <v>559</v>
      </c>
      <c r="AF151" s="92" t="s">
        <v>560</v>
      </c>
      <c r="AG151" s="92"/>
      <c r="AH151" s="300"/>
    </row>
    <row r="152" spans="1:34" ht="15.75" thickTop="1" x14ac:dyDescent="0.25">
      <c r="A152" s="805" t="s">
        <v>537</v>
      </c>
      <c r="B152" s="792" t="s">
        <v>537</v>
      </c>
      <c r="C152" s="792" t="s">
        <v>538</v>
      </c>
      <c r="D152" s="796" t="s">
        <v>539</v>
      </c>
      <c r="E152" s="792" t="s">
        <v>540</v>
      </c>
      <c r="F152" s="792" t="s">
        <v>541</v>
      </c>
      <c r="G152" s="792" t="s">
        <v>542</v>
      </c>
      <c r="H152" s="796" t="s">
        <v>543</v>
      </c>
      <c r="I152" s="792">
        <v>85</v>
      </c>
      <c r="J152" s="792" t="s">
        <v>113</v>
      </c>
      <c r="K152" s="792">
        <v>12</v>
      </c>
      <c r="L152" s="794" t="s">
        <v>89</v>
      </c>
      <c r="M152" s="796" t="s">
        <v>564</v>
      </c>
      <c r="N152" s="824">
        <v>0.06</v>
      </c>
      <c r="O152" s="818">
        <f>348+49</f>
        <v>397</v>
      </c>
      <c r="P152" s="792" t="s">
        <v>87</v>
      </c>
      <c r="Q152" s="792" t="s">
        <v>476</v>
      </c>
      <c r="R152" s="837">
        <f>256915600+69000000</f>
        <v>325915600</v>
      </c>
      <c r="S152" s="837"/>
      <c r="T152" s="837" t="s">
        <v>545</v>
      </c>
      <c r="U152" s="792" t="s">
        <v>546</v>
      </c>
      <c r="V152" s="792" t="s">
        <v>547</v>
      </c>
      <c r="W152" s="6">
        <v>147</v>
      </c>
      <c r="X152" s="7" t="s">
        <v>95</v>
      </c>
      <c r="Y152" s="301" t="s">
        <v>565</v>
      </c>
      <c r="Z152" s="84">
        <v>43115</v>
      </c>
      <c r="AA152" s="84">
        <v>43130</v>
      </c>
      <c r="AB152" s="10">
        <f t="shared" si="8"/>
        <v>15</v>
      </c>
      <c r="AC152" s="11">
        <v>0.2</v>
      </c>
      <c r="AD152" s="12" t="s">
        <v>97</v>
      </c>
      <c r="AE152" s="106" t="s">
        <v>559</v>
      </c>
      <c r="AF152" s="106" t="s">
        <v>560</v>
      </c>
      <c r="AG152" s="106"/>
      <c r="AH152" s="296"/>
    </row>
    <row r="153" spans="1:34" x14ac:dyDescent="0.25">
      <c r="A153" s="806"/>
      <c r="B153" s="808"/>
      <c r="C153" s="808"/>
      <c r="D153" s="809"/>
      <c r="E153" s="808"/>
      <c r="F153" s="808"/>
      <c r="G153" s="808"/>
      <c r="H153" s="809"/>
      <c r="I153" s="808"/>
      <c r="J153" s="808"/>
      <c r="K153" s="808"/>
      <c r="L153" s="843"/>
      <c r="M153" s="809"/>
      <c r="N153" s="943"/>
      <c r="O153" s="980"/>
      <c r="P153" s="808"/>
      <c r="Q153" s="808"/>
      <c r="R153" s="842"/>
      <c r="S153" s="842"/>
      <c r="T153" s="842"/>
      <c r="U153" s="808"/>
      <c r="V153" s="808"/>
      <c r="W153" s="73">
        <v>148</v>
      </c>
      <c r="X153" s="74" t="s">
        <v>95</v>
      </c>
      <c r="Y153" s="302" t="s">
        <v>566</v>
      </c>
      <c r="Z153" s="88">
        <v>43101</v>
      </c>
      <c r="AA153" s="88">
        <v>43373</v>
      </c>
      <c r="AB153" s="77">
        <f t="shared" si="8"/>
        <v>272</v>
      </c>
      <c r="AC153" s="78">
        <v>0.6</v>
      </c>
      <c r="AD153" s="79" t="s">
        <v>97</v>
      </c>
      <c r="AE153" s="152" t="s">
        <v>559</v>
      </c>
      <c r="AF153" s="152" t="s">
        <v>560</v>
      </c>
      <c r="AG153" s="152"/>
      <c r="AH153" s="298"/>
    </row>
    <row r="154" spans="1:34" ht="15.75" thickBot="1" x14ac:dyDescent="0.3">
      <c r="A154" s="807"/>
      <c r="B154" s="793"/>
      <c r="C154" s="793"/>
      <c r="D154" s="804"/>
      <c r="E154" s="793"/>
      <c r="F154" s="793"/>
      <c r="G154" s="793"/>
      <c r="H154" s="804"/>
      <c r="I154" s="793"/>
      <c r="J154" s="793"/>
      <c r="K154" s="793"/>
      <c r="L154" s="844"/>
      <c r="M154" s="804"/>
      <c r="N154" s="944"/>
      <c r="O154" s="819"/>
      <c r="P154" s="793"/>
      <c r="Q154" s="793"/>
      <c r="R154" s="838"/>
      <c r="S154" s="838"/>
      <c r="T154" s="838"/>
      <c r="U154" s="793"/>
      <c r="V154" s="793"/>
      <c r="W154" s="17">
        <v>149</v>
      </c>
      <c r="X154" s="18" t="s">
        <v>95</v>
      </c>
      <c r="Y154" s="303" t="s">
        <v>567</v>
      </c>
      <c r="Z154" s="93">
        <v>43132</v>
      </c>
      <c r="AA154" s="93">
        <v>43385</v>
      </c>
      <c r="AB154" s="21">
        <f t="shared" si="8"/>
        <v>253</v>
      </c>
      <c r="AC154" s="22">
        <v>0.2</v>
      </c>
      <c r="AD154" s="23" t="s">
        <v>97</v>
      </c>
      <c r="AE154" s="92" t="s">
        <v>559</v>
      </c>
      <c r="AF154" s="92" t="s">
        <v>560</v>
      </c>
      <c r="AG154" s="92"/>
      <c r="AH154" s="300"/>
    </row>
    <row r="155" spans="1:34" ht="15.75" thickTop="1" x14ac:dyDescent="0.25">
      <c r="A155" s="805" t="s">
        <v>537</v>
      </c>
      <c r="B155" s="792" t="s">
        <v>537</v>
      </c>
      <c r="C155" s="792" t="s">
        <v>538</v>
      </c>
      <c r="D155" s="796" t="s">
        <v>539</v>
      </c>
      <c r="E155" s="792" t="s">
        <v>540</v>
      </c>
      <c r="F155" s="792" t="s">
        <v>541</v>
      </c>
      <c r="G155" s="792" t="s">
        <v>542</v>
      </c>
      <c r="H155" s="796" t="s">
        <v>543</v>
      </c>
      <c r="I155" s="792">
        <v>85</v>
      </c>
      <c r="J155" s="792" t="s">
        <v>113</v>
      </c>
      <c r="K155" s="792">
        <v>13</v>
      </c>
      <c r="L155" s="794" t="s">
        <v>89</v>
      </c>
      <c r="M155" s="796" t="s">
        <v>568</v>
      </c>
      <c r="N155" s="824">
        <v>0.06</v>
      </c>
      <c r="O155" s="818">
        <f>590*3</f>
        <v>1770</v>
      </c>
      <c r="P155" s="792" t="s">
        <v>87</v>
      </c>
      <c r="Q155" s="792" t="s">
        <v>476</v>
      </c>
      <c r="R155" s="837">
        <f>(223765200*4)+20000000</f>
        <v>915060800</v>
      </c>
      <c r="S155" s="837"/>
      <c r="T155" s="837" t="s">
        <v>545</v>
      </c>
      <c r="U155" s="792" t="s">
        <v>546</v>
      </c>
      <c r="V155" s="792" t="s">
        <v>547</v>
      </c>
      <c r="W155" s="6">
        <v>150</v>
      </c>
      <c r="X155" s="7" t="s">
        <v>95</v>
      </c>
      <c r="Y155" s="301" t="s">
        <v>569</v>
      </c>
      <c r="Z155" s="84">
        <v>43129</v>
      </c>
      <c r="AA155" s="84">
        <v>43133</v>
      </c>
      <c r="AB155" s="10">
        <f t="shared" si="8"/>
        <v>4</v>
      </c>
      <c r="AC155" s="11">
        <v>0.2</v>
      </c>
      <c r="AD155" s="12" t="s">
        <v>97</v>
      </c>
      <c r="AE155" s="106" t="s">
        <v>559</v>
      </c>
      <c r="AF155" s="106" t="s">
        <v>560</v>
      </c>
      <c r="AG155" s="106"/>
      <c r="AH155" s="296"/>
    </row>
    <row r="156" spans="1:34" x14ac:dyDescent="0.25">
      <c r="A156" s="806"/>
      <c r="B156" s="808"/>
      <c r="C156" s="808"/>
      <c r="D156" s="809"/>
      <c r="E156" s="808"/>
      <c r="F156" s="808"/>
      <c r="G156" s="808"/>
      <c r="H156" s="809"/>
      <c r="I156" s="808"/>
      <c r="J156" s="808"/>
      <c r="K156" s="808"/>
      <c r="L156" s="843"/>
      <c r="M156" s="809"/>
      <c r="N156" s="943"/>
      <c r="O156" s="980"/>
      <c r="P156" s="808"/>
      <c r="Q156" s="808"/>
      <c r="R156" s="842"/>
      <c r="S156" s="842"/>
      <c r="T156" s="842"/>
      <c r="U156" s="808"/>
      <c r="V156" s="808"/>
      <c r="W156" s="73">
        <v>151</v>
      </c>
      <c r="X156" s="74" t="s">
        <v>95</v>
      </c>
      <c r="Y156" s="302" t="s">
        <v>570</v>
      </c>
      <c r="Z156" s="88">
        <v>43150</v>
      </c>
      <c r="AA156" s="88">
        <v>43465</v>
      </c>
      <c r="AB156" s="77">
        <f t="shared" si="8"/>
        <v>315</v>
      </c>
      <c r="AC156" s="78">
        <v>0.5</v>
      </c>
      <c r="AD156" s="79" t="s">
        <v>97</v>
      </c>
      <c r="AE156" s="152" t="s">
        <v>559</v>
      </c>
      <c r="AF156" s="152" t="s">
        <v>560</v>
      </c>
      <c r="AG156" s="152"/>
      <c r="AH156" s="298"/>
    </row>
    <row r="157" spans="1:34" ht="27" x14ac:dyDescent="0.25">
      <c r="A157" s="806"/>
      <c r="B157" s="808"/>
      <c r="C157" s="808"/>
      <c r="D157" s="809"/>
      <c r="E157" s="808"/>
      <c r="F157" s="808"/>
      <c r="G157" s="808"/>
      <c r="H157" s="809"/>
      <c r="I157" s="808"/>
      <c r="J157" s="808"/>
      <c r="K157" s="808"/>
      <c r="L157" s="843"/>
      <c r="M157" s="809"/>
      <c r="N157" s="943"/>
      <c r="O157" s="980"/>
      <c r="P157" s="808"/>
      <c r="Q157" s="808"/>
      <c r="R157" s="842"/>
      <c r="S157" s="842"/>
      <c r="T157" s="842"/>
      <c r="U157" s="808"/>
      <c r="V157" s="808"/>
      <c r="W157" s="73">
        <v>152</v>
      </c>
      <c r="X157" s="74" t="s">
        <v>95</v>
      </c>
      <c r="Y157" s="302" t="s">
        <v>571</v>
      </c>
      <c r="Z157" s="88">
        <v>43174</v>
      </c>
      <c r="AA157" s="88">
        <v>43465</v>
      </c>
      <c r="AB157" s="77">
        <f t="shared" si="8"/>
        <v>291</v>
      </c>
      <c r="AC157" s="78">
        <v>0.1</v>
      </c>
      <c r="AD157" s="79" t="s">
        <v>97</v>
      </c>
      <c r="AE157" s="152" t="s">
        <v>559</v>
      </c>
      <c r="AF157" s="152" t="s">
        <v>560</v>
      </c>
      <c r="AG157" s="152"/>
      <c r="AH157" s="298"/>
    </row>
    <row r="158" spans="1:34" ht="15.75" thickBot="1" x14ac:dyDescent="0.3">
      <c r="A158" s="807"/>
      <c r="B158" s="793"/>
      <c r="C158" s="793"/>
      <c r="D158" s="804"/>
      <c r="E158" s="793"/>
      <c r="F158" s="793"/>
      <c r="G158" s="793"/>
      <c r="H158" s="804"/>
      <c r="I158" s="793"/>
      <c r="J158" s="793"/>
      <c r="K158" s="793"/>
      <c r="L158" s="844"/>
      <c r="M158" s="804"/>
      <c r="N158" s="944"/>
      <c r="O158" s="819"/>
      <c r="P158" s="793"/>
      <c r="Q158" s="793"/>
      <c r="R158" s="838"/>
      <c r="S158" s="838"/>
      <c r="T158" s="838"/>
      <c r="U158" s="793"/>
      <c r="V158" s="793"/>
      <c r="W158" s="17">
        <v>153</v>
      </c>
      <c r="X158" s="18" t="s">
        <v>95</v>
      </c>
      <c r="Y158" s="303" t="s">
        <v>572</v>
      </c>
      <c r="Z158" s="93">
        <v>43240</v>
      </c>
      <c r="AA158" s="93">
        <v>43465</v>
      </c>
      <c r="AB158" s="21">
        <f t="shared" si="8"/>
        <v>225</v>
      </c>
      <c r="AC158" s="22">
        <v>0.2</v>
      </c>
      <c r="AD158" s="23" t="s">
        <v>97</v>
      </c>
      <c r="AE158" s="92" t="s">
        <v>559</v>
      </c>
      <c r="AF158" s="92" t="s">
        <v>560</v>
      </c>
      <c r="AG158" s="92"/>
      <c r="AH158" s="300"/>
    </row>
    <row r="159" spans="1:34" ht="27.75" thickTop="1" x14ac:dyDescent="0.25">
      <c r="A159" s="805" t="s">
        <v>537</v>
      </c>
      <c r="B159" s="792" t="s">
        <v>537</v>
      </c>
      <c r="C159" s="792" t="s">
        <v>538</v>
      </c>
      <c r="D159" s="796" t="s">
        <v>539</v>
      </c>
      <c r="E159" s="792" t="s">
        <v>540</v>
      </c>
      <c r="F159" s="792" t="s">
        <v>541</v>
      </c>
      <c r="G159" s="792" t="s">
        <v>542</v>
      </c>
      <c r="H159" s="796" t="s">
        <v>543</v>
      </c>
      <c r="I159" s="792">
        <v>85</v>
      </c>
      <c r="J159" s="792" t="s">
        <v>113</v>
      </c>
      <c r="K159" s="792">
        <v>40</v>
      </c>
      <c r="L159" s="794" t="s">
        <v>89</v>
      </c>
      <c r="M159" s="796" t="s">
        <v>573</v>
      </c>
      <c r="N159" s="824">
        <v>0.06</v>
      </c>
      <c r="O159" s="818">
        <v>5000</v>
      </c>
      <c r="P159" s="792" t="s">
        <v>87</v>
      </c>
      <c r="Q159" s="792" t="s">
        <v>476</v>
      </c>
      <c r="R159" s="837"/>
      <c r="S159" s="837"/>
      <c r="T159" s="837" t="s">
        <v>545</v>
      </c>
      <c r="U159" s="792" t="s">
        <v>546</v>
      </c>
      <c r="V159" s="792" t="s">
        <v>547</v>
      </c>
      <c r="W159" s="6">
        <v>154</v>
      </c>
      <c r="X159" s="7" t="s">
        <v>95</v>
      </c>
      <c r="Y159" s="301" t="s">
        <v>574</v>
      </c>
      <c r="Z159" s="84">
        <v>43160</v>
      </c>
      <c r="AA159" s="651">
        <v>43220</v>
      </c>
      <c r="AB159" s="10">
        <f t="shared" si="8"/>
        <v>60</v>
      </c>
      <c r="AC159" s="11">
        <v>0.2</v>
      </c>
      <c r="AD159" s="12" t="s">
        <v>97</v>
      </c>
      <c r="AE159" s="106" t="s">
        <v>549</v>
      </c>
      <c r="AF159" s="106" t="s">
        <v>550</v>
      </c>
      <c r="AG159" s="106"/>
      <c r="AH159" s="296"/>
    </row>
    <row r="160" spans="1:34" ht="27" x14ac:dyDescent="0.25">
      <c r="A160" s="806"/>
      <c r="B160" s="808"/>
      <c r="C160" s="808"/>
      <c r="D160" s="809"/>
      <c r="E160" s="808"/>
      <c r="F160" s="808"/>
      <c r="G160" s="808"/>
      <c r="H160" s="809"/>
      <c r="I160" s="808"/>
      <c r="J160" s="808"/>
      <c r="K160" s="808"/>
      <c r="L160" s="843"/>
      <c r="M160" s="809"/>
      <c r="N160" s="943"/>
      <c r="O160" s="980"/>
      <c r="P160" s="808"/>
      <c r="Q160" s="808"/>
      <c r="R160" s="842"/>
      <c r="S160" s="842"/>
      <c r="T160" s="842"/>
      <c r="U160" s="808"/>
      <c r="V160" s="808"/>
      <c r="W160" s="73">
        <v>155</v>
      </c>
      <c r="X160" s="74" t="s">
        <v>95</v>
      </c>
      <c r="Y160" s="302" t="s">
        <v>575</v>
      </c>
      <c r="Z160" s="654">
        <v>43222</v>
      </c>
      <c r="AA160" s="654">
        <v>43231</v>
      </c>
      <c r="AB160" s="77">
        <f t="shared" si="8"/>
        <v>9</v>
      </c>
      <c r="AC160" s="78">
        <v>0.2</v>
      </c>
      <c r="AD160" s="79" t="s">
        <v>97</v>
      </c>
      <c r="AE160" s="152" t="s">
        <v>549</v>
      </c>
      <c r="AF160" s="152" t="s">
        <v>550</v>
      </c>
      <c r="AG160" s="152"/>
      <c r="AH160" s="298"/>
    </row>
    <row r="161" spans="1:34" ht="54.75" thickBot="1" x14ac:dyDescent="0.3">
      <c r="A161" s="807"/>
      <c r="B161" s="793"/>
      <c r="C161" s="793"/>
      <c r="D161" s="804"/>
      <c r="E161" s="793"/>
      <c r="F161" s="793"/>
      <c r="G161" s="793"/>
      <c r="H161" s="804"/>
      <c r="I161" s="793"/>
      <c r="J161" s="793"/>
      <c r="K161" s="793"/>
      <c r="L161" s="844"/>
      <c r="M161" s="804"/>
      <c r="N161" s="944"/>
      <c r="O161" s="819"/>
      <c r="P161" s="793"/>
      <c r="Q161" s="793"/>
      <c r="R161" s="838"/>
      <c r="S161" s="838"/>
      <c r="T161" s="838"/>
      <c r="U161" s="793"/>
      <c r="V161" s="793"/>
      <c r="W161" s="17">
        <v>156</v>
      </c>
      <c r="X161" s="18" t="s">
        <v>95</v>
      </c>
      <c r="Y161" s="303" t="s">
        <v>576</v>
      </c>
      <c r="Z161" s="653">
        <v>43235</v>
      </c>
      <c r="AA161" s="93">
        <v>43449</v>
      </c>
      <c r="AB161" s="21">
        <f t="shared" si="8"/>
        <v>214</v>
      </c>
      <c r="AC161" s="22">
        <v>0.6</v>
      </c>
      <c r="AD161" s="23" t="s">
        <v>97</v>
      </c>
      <c r="AE161" s="92" t="s">
        <v>549</v>
      </c>
      <c r="AF161" s="92" t="s">
        <v>550</v>
      </c>
      <c r="AG161" s="92"/>
      <c r="AH161" s="300"/>
    </row>
    <row r="162" spans="1:34" ht="27.75" thickTop="1" x14ac:dyDescent="0.25">
      <c r="A162" s="805" t="s">
        <v>537</v>
      </c>
      <c r="B162" s="792" t="s">
        <v>537</v>
      </c>
      <c r="C162" s="792" t="s">
        <v>538</v>
      </c>
      <c r="D162" s="796" t="s">
        <v>539</v>
      </c>
      <c r="E162" s="792" t="s">
        <v>540</v>
      </c>
      <c r="F162" s="792" t="s">
        <v>541</v>
      </c>
      <c r="G162" s="792" t="s">
        <v>542</v>
      </c>
      <c r="H162" s="792" t="s">
        <v>543</v>
      </c>
      <c r="I162" s="792">
        <v>85</v>
      </c>
      <c r="J162" s="792" t="s">
        <v>113</v>
      </c>
      <c r="K162" s="792">
        <v>41</v>
      </c>
      <c r="L162" s="794" t="s">
        <v>89</v>
      </c>
      <c r="M162" s="796" t="s">
        <v>577</v>
      </c>
      <c r="N162" s="824">
        <v>0.06</v>
      </c>
      <c r="O162" s="818">
        <v>120</v>
      </c>
      <c r="P162" s="792" t="s">
        <v>87</v>
      </c>
      <c r="Q162" s="792" t="s">
        <v>476</v>
      </c>
      <c r="R162" s="997">
        <v>350000000</v>
      </c>
      <c r="S162" s="837"/>
      <c r="T162" s="837" t="s">
        <v>545</v>
      </c>
      <c r="U162" s="792" t="s">
        <v>546</v>
      </c>
      <c r="V162" s="792" t="s">
        <v>547</v>
      </c>
      <c r="W162" s="6">
        <v>157</v>
      </c>
      <c r="X162" s="7" t="s">
        <v>95</v>
      </c>
      <c r="Y162" s="295" t="s">
        <v>578</v>
      </c>
      <c r="Z162" s="84">
        <v>43192</v>
      </c>
      <c r="AA162" s="84">
        <v>43340</v>
      </c>
      <c r="AB162" s="10">
        <f t="shared" si="8"/>
        <v>148</v>
      </c>
      <c r="AC162" s="11">
        <v>0.2</v>
      </c>
      <c r="AD162" s="12" t="s">
        <v>97</v>
      </c>
      <c r="AE162" s="106" t="s">
        <v>549</v>
      </c>
      <c r="AF162" s="106" t="s">
        <v>550</v>
      </c>
      <c r="AG162" s="106"/>
      <c r="AH162" s="296"/>
    </row>
    <row r="163" spans="1:34" ht="27" x14ac:dyDescent="0.25">
      <c r="A163" s="806"/>
      <c r="B163" s="808"/>
      <c r="C163" s="808"/>
      <c r="D163" s="809"/>
      <c r="E163" s="808"/>
      <c r="F163" s="808"/>
      <c r="G163" s="808"/>
      <c r="H163" s="808"/>
      <c r="I163" s="808"/>
      <c r="J163" s="808"/>
      <c r="K163" s="808"/>
      <c r="L163" s="843"/>
      <c r="M163" s="809"/>
      <c r="N163" s="943"/>
      <c r="O163" s="980"/>
      <c r="P163" s="808"/>
      <c r="Q163" s="808"/>
      <c r="R163" s="998"/>
      <c r="S163" s="842"/>
      <c r="T163" s="842"/>
      <c r="U163" s="808"/>
      <c r="V163" s="808"/>
      <c r="W163" s="73">
        <v>158</v>
      </c>
      <c r="X163" s="74" t="s">
        <v>95</v>
      </c>
      <c r="Y163" s="297" t="s">
        <v>579</v>
      </c>
      <c r="Z163" s="88">
        <v>43344</v>
      </c>
      <c r="AA163" s="88">
        <v>43373</v>
      </c>
      <c r="AB163" s="77">
        <f t="shared" si="8"/>
        <v>29</v>
      </c>
      <c r="AC163" s="78">
        <v>0.15</v>
      </c>
      <c r="AD163" s="79" t="s">
        <v>97</v>
      </c>
      <c r="AE163" s="152" t="s">
        <v>549</v>
      </c>
      <c r="AF163" s="152" t="s">
        <v>550</v>
      </c>
      <c r="AG163" s="152"/>
      <c r="AH163" s="298"/>
    </row>
    <row r="164" spans="1:34" ht="27" x14ac:dyDescent="0.25">
      <c r="A164" s="806"/>
      <c r="B164" s="808"/>
      <c r="C164" s="808"/>
      <c r="D164" s="809"/>
      <c r="E164" s="808"/>
      <c r="F164" s="808"/>
      <c r="G164" s="808"/>
      <c r="H164" s="808"/>
      <c r="I164" s="808"/>
      <c r="J164" s="808"/>
      <c r="K164" s="808"/>
      <c r="L164" s="843"/>
      <c r="M164" s="809"/>
      <c r="N164" s="943"/>
      <c r="O164" s="980"/>
      <c r="P164" s="808"/>
      <c r="Q164" s="808"/>
      <c r="R164" s="998"/>
      <c r="S164" s="842"/>
      <c r="T164" s="842"/>
      <c r="U164" s="808"/>
      <c r="V164" s="808"/>
      <c r="W164" s="73">
        <v>159</v>
      </c>
      <c r="X164" s="74" t="s">
        <v>95</v>
      </c>
      <c r="Y164" s="297" t="s">
        <v>580</v>
      </c>
      <c r="Z164" s="88">
        <v>43374</v>
      </c>
      <c r="AA164" s="88">
        <v>43418</v>
      </c>
      <c r="AB164" s="77">
        <f t="shared" si="8"/>
        <v>44</v>
      </c>
      <c r="AC164" s="78">
        <v>0.5</v>
      </c>
      <c r="AD164" s="79" t="s">
        <v>97</v>
      </c>
      <c r="AE164" s="152" t="s">
        <v>549</v>
      </c>
      <c r="AF164" s="152" t="s">
        <v>550</v>
      </c>
      <c r="AG164" s="152"/>
      <c r="AH164" s="298"/>
    </row>
    <row r="165" spans="1:34" ht="27.75" thickBot="1" x14ac:dyDescent="0.3">
      <c r="A165" s="807"/>
      <c r="B165" s="793"/>
      <c r="C165" s="793"/>
      <c r="D165" s="804"/>
      <c r="E165" s="793"/>
      <c r="F165" s="793"/>
      <c r="G165" s="793"/>
      <c r="H165" s="793"/>
      <c r="I165" s="793"/>
      <c r="J165" s="793"/>
      <c r="K165" s="793"/>
      <c r="L165" s="844"/>
      <c r="M165" s="804"/>
      <c r="N165" s="944"/>
      <c r="O165" s="819"/>
      <c r="P165" s="793"/>
      <c r="Q165" s="793"/>
      <c r="R165" s="999"/>
      <c r="S165" s="838"/>
      <c r="T165" s="838"/>
      <c r="U165" s="793"/>
      <c r="V165" s="793"/>
      <c r="W165" s="17">
        <v>160</v>
      </c>
      <c r="X165" s="18" t="s">
        <v>95</v>
      </c>
      <c r="Y165" s="299" t="s">
        <v>581</v>
      </c>
      <c r="Z165" s="93">
        <v>43419</v>
      </c>
      <c r="AA165" s="93">
        <v>43434</v>
      </c>
      <c r="AB165" s="21">
        <f t="shared" si="8"/>
        <v>15</v>
      </c>
      <c r="AC165" s="22">
        <v>0.15</v>
      </c>
      <c r="AD165" s="23" t="s">
        <v>97</v>
      </c>
      <c r="AE165" s="92" t="s">
        <v>549</v>
      </c>
      <c r="AF165" s="92" t="s">
        <v>550</v>
      </c>
      <c r="AG165" s="92"/>
      <c r="AH165" s="300"/>
    </row>
    <row r="166" spans="1:34" ht="27.75" thickTop="1" x14ac:dyDescent="0.25">
      <c r="A166" s="805" t="s">
        <v>537</v>
      </c>
      <c r="B166" s="792" t="s">
        <v>537</v>
      </c>
      <c r="C166" s="792" t="s">
        <v>538</v>
      </c>
      <c r="D166" s="796" t="s">
        <v>539</v>
      </c>
      <c r="E166" s="792" t="s">
        <v>540</v>
      </c>
      <c r="F166" s="792" t="s">
        <v>541</v>
      </c>
      <c r="G166" s="792" t="s">
        <v>542</v>
      </c>
      <c r="H166" s="792" t="s">
        <v>543</v>
      </c>
      <c r="I166" s="792">
        <v>85</v>
      </c>
      <c r="J166" s="792" t="s">
        <v>113</v>
      </c>
      <c r="K166" s="792">
        <v>42</v>
      </c>
      <c r="L166" s="794" t="s">
        <v>89</v>
      </c>
      <c r="M166" s="796" t="s">
        <v>582</v>
      </c>
      <c r="N166" s="824">
        <v>0.04</v>
      </c>
      <c r="O166" s="792">
        <v>1272</v>
      </c>
      <c r="P166" s="792" t="s">
        <v>87</v>
      </c>
      <c r="Q166" s="792" t="s">
        <v>476</v>
      </c>
      <c r="R166" s="837">
        <v>25000000</v>
      </c>
      <c r="S166" s="837"/>
      <c r="T166" s="837" t="s">
        <v>545</v>
      </c>
      <c r="U166" s="792" t="s">
        <v>546</v>
      </c>
      <c r="V166" s="792" t="s">
        <v>547</v>
      </c>
      <c r="W166" s="6">
        <v>161</v>
      </c>
      <c r="X166" s="7" t="s">
        <v>95</v>
      </c>
      <c r="Y166" s="295" t="s">
        <v>583</v>
      </c>
      <c r="Z166" s="84">
        <v>43132</v>
      </c>
      <c r="AA166" s="84">
        <v>43420</v>
      </c>
      <c r="AB166" s="10">
        <f t="shared" si="8"/>
        <v>288</v>
      </c>
      <c r="AC166" s="11">
        <v>0.1</v>
      </c>
      <c r="AD166" s="12" t="s">
        <v>97</v>
      </c>
      <c r="AE166" s="106" t="s">
        <v>584</v>
      </c>
      <c r="AF166" s="106" t="s">
        <v>585</v>
      </c>
      <c r="AG166" s="106"/>
      <c r="AH166" s="296"/>
    </row>
    <row r="167" spans="1:34" ht="27" x14ac:dyDescent="0.25">
      <c r="A167" s="806"/>
      <c r="B167" s="808"/>
      <c r="C167" s="808"/>
      <c r="D167" s="809"/>
      <c r="E167" s="808"/>
      <c r="F167" s="808"/>
      <c r="G167" s="808"/>
      <c r="H167" s="808"/>
      <c r="I167" s="808"/>
      <c r="J167" s="808"/>
      <c r="K167" s="808"/>
      <c r="L167" s="843"/>
      <c r="M167" s="809"/>
      <c r="N167" s="943"/>
      <c r="O167" s="808"/>
      <c r="P167" s="808"/>
      <c r="Q167" s="808"/>
      <c r="R167" s="842"/>
      <c r="S167" s="842"/>
      <c r="T167" s="842"/>
      <c r="U167" s="808"/>
      <c r="V167" s="808"/>
      <c r="W167" s="73">
        <v>162</v>
      </c>
      <c r="X167" s="74" t="s">
        <v>95</v>
      </c>
      <c r="Y167" s="297" t="s">
        <v>586</v>
      </c>
      <c r="Z167" s="88">
        <v>43132</v>
      </c>
      <c r="AA167" s="88">
        <v>43420</v>
      </c>
      <c r="AB167" s="77">
        <f t="shared" si="8"/>
        <v>288</v>
      </c>
      <c r="AC167" s="78">
        <v>0.1</v>
      </c>
      <c r="AD167" s="79" t="s">
        <v>97</v>
      </c>
      <c r="AE167" s="152" t="s">
        <v>584</v>
      </c>
      <c r="AF167" s="152" t="s">
        <v>585</v>
      </c>
      <c r="AG167" s="152"/>
      <c r="AH167" s="298"/>
    </row>
    <row r="168" spans="1:34" ht="27" x14ac:dyDescent="0.25">
      <c r="A168" s="806"/>
      <c r="B168" s="808"/>
      <c r="C168" s="808"/>
      <c r="D168" s="809"/>
      <c r="E168" s="808"/>
      <c r="F168" s="808"/>
      <c r="G168" s="808"/>
      <c r="H168" s="808"/>
      <c r="I168" s="808"/>
      <c r="J168" s="808"/>
      <c r="K168" s="808"/>
      <c r="L168" s="843"/>
      <c r="M168" s="809"/>
      <c r="N168" s="943"/>
      <c r="O168" s="808"/>
      <c r="P168" s="808"/>
      <c r="Q168" s="808"/>
      <c r="R168" s="842"/>
      <c r="S168" s="842"/>
      <c r="T168" s="842"/>
      <c r="U168" s="808"/>
      <c r="V168" s="808"/>
      <c r="W168" s="73">
        <v>163</v>
      </c>
      <c r="X168" s="74" t="s">
        <v>95</v>
      </c>
      <c r="Y168" s="297" t="s">
        <v>587</v>
      </c>
      <c r="Z168" s="88">
        <v>43157</v>
      </c>
      <c r="AA168" s="88">
        <v>43448</v>
      </c>
      <c r="AB168" s="77">
        <f t="shared" si="8"/>
        <v>291</v>
      </c>
      <c r="AC168" s="78">
        <v>0.6</v>
      </c>
      <c r="AD168" s="79" t="s">
        <v>97</v>
      </c>
      <c r="AE168" s="152" t="s">
        <v>584</v>
      </c>
      <c r="AF168" s="152" t="s">
        <v>585</v>
      </c>
      <c r="AG168" s="152"/>
      <c r="AH168" s="298"/>
    </row>
    <row r="169" spans="1:34" ht="27.75" thickBot="1" x14ac:dyDescent="0.3">
      <c r="A169" s="807"/>
      <c r="B169" s="793"/>
      <c r="C169" s="793"/>
      <c r="D169" s="804"/>
      <c r="E169" s="793"/>
      <c r="F169" s="793"/>
      <c r="G169" s="793"/>
      <c r="H169" s="793"/>
      <c r="I169" s="793"/>
      <c r="J169" s="793"/>
      <c r="K169" s="793"/>
      <c r="L169" s="844"/>
      <c r="M169" s="804"/>
      <c r="N169" s="944"/>
      <c r="O169" s="793"/>
      <c r="P169" s="793"/>
      <c r="Q169" s="793"/>
      <c r="R169" s="838"/>
      <c r="S169" s="838"/>
      <c r="T169" s="838"/>
      <c r="U169" s="793"/>
      <c r="V169" s="793"/>
      <c r="W169" s="17">
        <v>164</v>
      </c>
      <c r="X169" s="18" t="s">
        <v>95</v>
      </c>
      <c r="Y169" s="299" t="s">
        <v>588</v>
      </c>
      <c r="Z169" s="93">
        <v>43205</v>
      </c>
      <c r="AA169" s="93">
        <v>43455</v>
      </c>
      <c r="AB169" s="21">
        <f t="shared" si="8"/>
        <v>250</v>
      </c>
      <c r="AC169" s="22">
        <v>0.2</v>
      </c>
      <c r="AD169" s="23" t="s">
        <v>97</v>
      </c>
      <c r="AE169" s="92" t="s">
        <v>584</v>
      </c>
      <c r="AF169" s="92" t="s">
        <v>585</v>
      </c>
      <c r="AG169" s="92"/>
      <c r="AH169" s="300"/>
    </row>
    <row r="170" spans="1:34" ht="15.75" thickTop="1" x14ac:dyDescent="0.25">
      <c r="A170" s="805" t="s">
        <v>537</v>
      </c>
      <c r="B170" s="792" t="s">
        <v>537</v>
      </c>
      <c r="C170" s="792" t="s">
        <v>538</v>
      </c>
      <c r="D170" s="796" t="s">
        <v>539</v>
      </c>
      <c r="E170" s="792" t="s">
        <v>540</v>
      </c>
      <c r="F170" s="792" t="s">
        <v>541</v>
      </c>
      <c r="G170" s="792" t="s">
        <v>542</v>
      </c>
      <c r="H170" s="796" t="s">
        <v>543</v>
      </c>
      <c r="I170" s="792">
        <v>85</v>
      </c>
      <c r="J170" s="792" t="s">
        <v>113</v>
      </c>
      <c r="K170" s="792">
        <v>52</v>
      </c>
      <c r="L170" s="794" t="s">
        <v>89</v>
      </c>
      <c r="M170" s="796" t="s">
        <v>589</v>
      </c>
      <c r="N170" s="824">
        <v>0.08</v>
      </c>
      <c r="O170" s="818">
        <v>300</v>
      </c>
      <c r="P170" s="792" t="s">
        <v>87</v>
      </c>
      <c r="Q170" s="792" t="s">
        <v>476</v>
      </c>
      <c r="R170" s="837">
        <f>66300800+4143800+2443842+4889584+4143800+2071900+2071900+4143800+4143800+4143800</f>
        <v>98497026</v>
      </c>
      <c r="S170" s="837"/>
      <c r="T170" s="837" t="s">
        <v>545</v>
      </c>
      <c r="U170" s="792" t="s">
        <v>546</v>
      </c>
      <c r="V170" s="792" t="s">
        <v>547</v>
      </c>
      <c r="W170" s="6">
        <v>165</v>
      </c>
      <c r="X170" s="7" t="s">
        <v>95</v>
      </c>
      <c r="Y170" s="301" t="s">
        <v>590</v>
      </c>
      <c r="Z170" s="84">
        <v>43132</v>
      </c>
      <c r="AA170" s="84">
        <v>43419</v>
      </c>
      <c r="AB170" s="10">
        <f>AA170-Z170</f>
        <v>287</v>
      </c>
      <c r="AC170" s="11">
        <v>0.2</v>
      </c>
      <c r="AD170" s="12" t="s">
        <v>97</v>
      </c>
      <c r="AE170" s="106" t="s">
        <v>559</v>
      </c>
      <c r="AF170" s="106" t="s">
        <v>560</v>
      </c>
      <c r="AG170" s="106"/>
      <c r="AH170" s="296"/>
    </row>
    <row r="171" spans="1:34" x14ac:dyDescent="0.25">
      <c r="A171" s="806"/>
      <c r="B171" s="808"/>
      <c r="C171" s="808"/>
      <c r="D171" s="809"/>
      <c r="E171" s="808"/>
      <c r="F171" s="808"/>
      <c r="G171" s="808"/>
      <c r="H171" s="809"/>
      <c r="I171" s="808"/>
      <c r="J171" s="808"/>
      <c r="K171" s="808"/>
      <c r="L171" s="843"/>
      <c r="M171" s="809"/>
      <c r="N171" s="943"/>
      <c r="O171" s="980"/>
      <c r="P171" s="808"/>
      <c r="Q171" s="808"/>
      <c r="R171" s="842"/>
      <c r="S171" s="842"/>
      <c r="T171" s="842"/>
      <c r="U171" s="808"/>
      <c r="V171" s="808"/>
      <c r="W171" s="73">
        <v>166</v>
      </c>
      <c r="X171" s="74" t="s">
        <v>95</v>
      </c>
      <c r="Y171" s="302" t="s">
        <v>591</v>
      </c>
      <c r="Z171" s="88">
        <v>43150</v>
      </c>
      <c r="AA171" s="88">
        <v>43449</v>
      </c>
      <c r="AB171" s="77">
        <f t="shared" ref="AB171:AB182" si="9">AA171-Z171</f>
        <v>299</v>
      </c>
      <c r="AC171" s="78">
        <v>0.6</v>
      </c>
      <c r="AD171" s="79" t="s">
        <v>97</v>
      </c>
      <c r="AE171" s="152" t="s">
        <v>559</v>
      </c>
      <c r="AF171" s="152" t="s">
        <v>560</v>
      </c>
      <c r="AG171" s="152"/>
      <c r="AH171" s="298"/>
    </row>
    <row r="172" spans="1:34" ht="15.75" thickBot="1" x14ac:dyDescent="0.3">
      <c r="A172" s="807"/>
      <c r="B172" s="793"/>
      <c r="C172" s="793"/>
      <c r="D172" s="804"/>
      <c r="E172" s="793"/>
      <c r="F172" s="793"/>
      <c r="G172" s="793"/>
      <c r="H172" s="804"/>
      <c r="I172" s="793"/>
      <c r="J172" s="793"/>
      <c r="K172" s="793"/>
      <c r="L172" s="844"/>
      <c r="M172" s="804"/>
      <c r="N172" s="944"/>
      <c r="O172" s="819"/>
      <c r="P172" s="793"/>
      <c r="Q172" s="793"/>
      <c r="R172" s="838"/>
      <c r="S172" s="838"/>
      <c r="T172" s="838"/>
      <c r="U172" s="793"/>
      <c r="V172" s="793"/>
      <c r="W172" s="17">
        <v>167</v>
      </c>
      <c r="X172" s="18" t="s">
        <v>95</v>
      </c>
      <c r="Y172" s="303" t="s">
        <v>592</v>
      </c>
      <c r="Z172" s="93">
        <v>43185</v>
      </c>
      <c r="AA172" s="93">
        <v>43454</v>
      </c>
      <c r="AB172" s="21">
        <f t="shared" si="9"/>
        <v>269</v>
      </c>
      <c r="AC172" s="22">
        <v>0.2</v>
      </c>
      <c r="AD172" s="23" t="s">
        <v>97</v>
      </c>
      <c r="AE172" s="92" t="s">
        <v>559</v>
      </c>
      <c r="AF172" s="92" t="s">
        <v>560</v>
      </c>
      <c r="AG172" s="92"/>
      <c r="AH172" s="300"/>
    </row>
    <row r="173" spans="1:34" ht="27.75" thickTop="1" x14ac:dyDescent="0.25">
      <c r="A173" s="805" t="s">
        <v>537</v>
      </c>
      <c r="B173" s="792" t="s">
        <v>537</v>
      </c>
      <c r="C173" s="792" t="s">
        <v>538</v>
      </c>
      <c r="D173" s="796" t="s">
        <v>539</v>
      </c>
      <c r="E173" s="792" t="s">
        <v>540</v>
      </c>
      <c r="F173" s="792" t="s">
        <v>541</v>
      </c>
      <c r="G173" s="792" t="s">
        <v>542</v>
      </c>
      <c r="H173" s="792" t="s">
        <v>543</v>
      </c>
      <c r="I173" s="792">
        <v>85</v>
      </c>
      <c r="J173" s="792" t="s">
        <v>113</v>
      </c>
      <c r="K173" s="792">
        <v>67</v>
      </c>
      <c r="L173" s="794" t="s">
        <v>89</v>
      </c>
      <c r="M173" s="914" t="s">
        <v>593</v>
      </c>
      <c r="N173" s="824">
        <v>7.0000000000000007E-2</v>
      </c>
      <c r="O173" s="798">
        <v>1</v>
      </c>
      <c r="P173" s="798" t="s">
        <v>113</v>
      </c>
      <c r="Q173" s="792" t="s">
        <v>476</v>
      </c>
      <c r="R173" s="837">
        <v>15000000</v>
      </c>
      <c r="S173" s="837"/>
      <c r="T173" s="837" t="s">
        <v>545</v>
      </c>
      <c r="U173" s="792" t="s">
        <v>546</v>
      </c>
      <c r="V173" s="792" t="s">
        <v>547</v>
      </c>
      <c r="W173" s="6">
        <v>168</v>
      </c>
      <c r="X173" s="7" t="s">
        <v>95</v>
      </c>
      <c r="Y173" s="304" t="s">
        <v>594</v>
      </c>
      <c r="Z173" s="84">
        <v>43132</v>
      </c>
      <c r="AA173" s="84">
        <v>43146</v>
      </c>
      <c r="AB173" s="10">
        <f t="shared" si="9"/>
        <v>14</v>
      </c>
      <c r="AC173" s="11">
        <v>0.2</v>
      </c>
      <c r="AD173" s="12" t="s">
        <v>259</v>
      </c>
      <c r="AE173" s="106" t="s">
        <v>584</v>
      </c>
      <c r="AF173" s="106" t="s">
        <v>585</v>
      </c>
      <c r="AG173" s="106"/>
      <c r="AH173" s="296"/>
    </row>
    <row r="174" spans="1:34" ht="27" x14ac:dyDescent="0.25">
      <c r="A174" s="806"/>
      <c r="B174" s="808"/>
      <c r="C174" s="808"/>
      <c r="D174" s="809"/>
      <c r="E174" s="808"/>
      <c r="F174" s="808"/>
      <c r="G174" s="808"/>
      <c r="H174" s="808"/>
      <c r="I174" s="808"/>
      <c r="J174" s="808"/>
      <c r="K174" s="808"/>
      <c r="L174" s="843"/>
      <c r="M174" s="915"/>
      <c r="N174" s="943"/>
      <c r="O174" s="816"/>
      <c r="P174" s="816"/>
      <c r="Q174" s="808"/>
      <c r="R174" s="842"/>
      <c r="S174" s="842"/>
      <c r="T174" s="842"/>
      <c r="U174" s="808"/>
      <c r="V174" s="808"/>
      <c r="W174" s="73">
        <v>169</v>
      </c>
      <c r="X174" s="74" t="s">
        <v>95</v>
      </c>
      <c r="Y174" s="305" t="s">
        <v>595</v>
      </c>
      <c r="Z174" s="88">
        <v>43150</v>
      </c>
      <c r="AA174" s="88">
        <v>43449</v>
      </c>
      <c r="AB174" s="77">
        <f t="shared" si="9"/>
        <v>299</v>
      </c>
      <c r="AC174" s="78">
        <v>0.6</v>
      </c>
      <c r="AD174" s="79" t="s">
        <v>259</v>
      </c>
      <c r="AE174" s="152" t="s">
        <v>584</v>
      </c>
      <c r="AF174" s="152" t="s">
        <v>585</v>
      </c>
      <c r="AG174" s="152"/>
      <c r="AH174" s="298"/>
    </row>
    <row r="175" spans="1:34" ht="27.75" thickBot="1" x14ac:dyDescent="0.3">
      <c r="A175" s="807"/>
      <c r="B175" s="793"/>
      <c r="C175" s="793"/>
      <c r="D175" s="804"/>
      <c r="E175" s="793"/>
      <c r="F175" s="793"/>
      <c r="G175" s="793"/>
      <c r="H175" s="793"/>
      <c r="I175" s="793"/>
      <c r="J175" s="793"/>
      <c r="K175" s="793"/>
      <c r="L175" s="844"/>
      <c r="M175" s="916"/>
      <c r="N175" s="944"/>
      <c r="O175" s="799"/>
      <c r="P175" s="799"/>
      <c r="Q175" s="793"/>
      <c r="R175" s="838"/>
      <c r="S175" s="838"/>
      <c r="T175" s="838"/>
      <c r="U175" s="793"/>
      <c r="V175" s="793"/>
      <c r="W175" s="17">
        <v>170</v>
      </c>
      <c r="X175" s="18" t="s">
        <v>95</v>
      </c>
      <c r="Y175" s="306" t="s">
        <v>596</v>
      </c>
      <c r="Z175" s="93">
        <v>43182</v>
      </c>
      <c r="AA175" s="93">
        <v>43455</v>
      </c>
      <c r="AB175" s="21">
        <f t="shared" si="9"/>
        <v>273</v>
      </c>
      <c r="AC175" s="22">
        <v>0.2</v>
      </c>
      <c r="AD175" s="23" t="s">
        <v>259</v>
      </c>
      <c r="AE175" s="92" t="s">
        <v>584</v>
      </c>
      <c r="AF175" s="92" t="s">
        <v>585</v>
      </c>
      <c r="AG175" s="92"/>
      <c r="AH175" s="300"/>
    </row>
    <row r="176" spans="1:34" ht="15.75" thickTop="1" x14ac:dyDescent="0.25">
      <c r="A176" s="805" t="s">
        <v>537</v>
      </c>
      <c r="B176" s="792" t="s">
        <v>537</v>
      </c>
      <c r="C176" s="792" t="s">
        <v>538</v>
      </c>
      <c r="D176" s="796" t="s">
        <v>539</v>
      </c>
      <c r="E176" s="792" t="s">
        <v>540</v>
      </c>
      <c r="F176" s="792" t="s">
        <v>541</v>
      </c>
      <c r="G176" s="792" t="s">
        <v>542</v>
      </c>
      <c r="H176" s="792" t="s">
        <v>543</v>
      </c>
      <c r="I176" s="792">
        <v>85</v>
      </c>
      <c r="J176" s="792" t="s">
        <v>113</v>
      </c>
      <c r="K176" s="792">
        <v>91</v>
      </c>
      <c r="L176" s="794" t="s">
        <v>89</v>
      </c>
      <c r="M176" s="914" t="s">
        <v>597</v>
      </c>
      <c r="N176" s="824">
        <v>0.09</v>
      </c>
      <c r="O176" s="818">
        <v>1000</v>
      </c>
      <c r="P176" s="792" t="s">
        <v>87</v>
      </c>
      <c r="Q176" s="792" t="s">
        <v>476</v>
      </c>
      <c r="R176" s="837">
        <v>15800000</v>
      </c>
      <c r="S176" s="837"/>
      <c r="T176" s="837" t="s">
        <v>545</v>
      </c>
      <c r="U176" s="792" t="s">
        <v>546</v>
      </c>
      <c r="V176" s="792" t="s">
        <v>547</v>
      </c>
      <c r="W176" s="6">
        <v>171</v>
      </c>
      <c r="X176" s="7" t="s">
        <v>95</v>
      </c>
      <c r="Y176" s="304" t="s">
        <v>598</v>
      </c>
      <c r="Z176" s="84">
        <v>43132</v>
      </c>
      <c r="AA176" s="84">
        <v>43159</v>
      </c>
      <c r="AB176" s="10">
        <f t="shared" si="9"/>
        <v>27</v>
      </c>
      <c r="AC176" s="11">
        <v>0.2</v>
      </c>
      <c r="AD176" s="12" t="s">
        <v>97</v>
      </c>
      <c r="AE176" s="106" t="s">
        <v>559</v>
      </c>
      <c r="AF176" s="106" t="s">
        <v>560</v>
      </c>
      <c r="AG176" s="106"/>
      <c r="AH176" s="296"/>
    </row>
    <row r="177" spans="1:34" ht="40.5" x14ac:dyDescent="0.25">
      <c r="A177" s="806"/>
      <c r="B177" s="808"/>
      <c r="C177" s="808"/>
      <c r="D177" s="809"/>
      <c r="E177" s="808"/>
      <c r="F177" s="808"/>
      <c r="G177" s="808"/>
      <c r="H177" s="808"/>
      <c r="I177" s="808"/>
      <c r="J177" s="808"/>
      <c r="K177" s="808"/>
      <c r="L177" s="843"/>
      <c r="M177" s="915"/>
      <c r="N177" s="943"/>
      <c r="O177" s="980"/>
      <c r="P177" s="808"/>
      <c r="Q177" s="808"/>
      <c r="R177" s="842"/>
      <c r="S177" s="842"/>
      <c r="T177" s="842"/>
      <c r="U177" s="808"/>
      <c r="V177" s="808"/>
      <c r="W177" s="73">
        <v>172</v>
      </c>
      <c r="X177" s="74" t="s">
        <v>95</v>
      </c>
      <c r="Y177" s="305" t="s">
        <v>599</v>
      </c>
      <c r="Z177" s="88">
        <v>43160</v>
      </c>
      <c r="AA177" s="88">
        <v>43449</v>
      </c>
      <c r="AB177" s="77">
        <f t="shared" si="9"/>
        <v>289</v>
      </c>
      <c r="AC177" s="78">
        <v>0.4</v>
      </c>
      <c r="AD177" s="79" t="s">
        <v>97</v>
      </c>
      <c r="AE177" s="152" t="s">
        <v>559</v>
      </c>
      <c r="AF177" s="152" t="s">
        <v>560</v>
      </c>
      <c r="AG177" s="152"/>
      <c r="AH177" s="298"/>
    </row>
    <row r="178" spans="1:34" ht="27.75" thickBot="1" x14ac:dyDescent="0.3">
      <c r="A178" s="807"/>
      <c r="B178" s="793"/>
      <c r="C178" s="793"/>
      <c r="D178" s="804"/>
      <c r="E178" s="793"/>
      <c r="F178" s="793"/>
      <c r="G178" s="793"/>
      <c r="H178" s="793"/>
      <c r="I178" s="793"/>
      <c r="J178" s="793"/>
      <c r="K178" s="793"/>
      <c r="L178" s="844"/>
      <c r="M178" s="916"/>
      <c r="N178" s="944"/>
      <c r="O178" s="819"/>
      <c r="P178" s="793"/>
      <c r="Q178" s="793"/>
      <c r="R178" s="838"/>
      <c r="S178" s="838"/>
      <c r="T178" s="838"/>
      <c r="U178" s="793"/>
      <c r="V178" s="793"/>
      <c r="W178" s="17">
        <v>173</v>
      </c>
      <c r="X178" s="18" t="s">
        <v>95</v>
      </c>
      <c r="Y178" s="307" t="s">
        <v>600</v>
      </c>
      <c r="Z178" s="93">
        <v>43192</v>
      </c>
      <c r="AA178" s="93">
        <v>43449</v>
      </c>
      <c r="AB178" s="21">
        <f t="shared" si="9"/>
        <v>257</v>
      </c>
      <c r="AC178" s="22">
        <v>0.4</v>
      </c>
      <c r="AD178" s="23" t="s">
        <v>97</v>
      </c>
      <c r="AE178" s="92" t="s">
        <v>549</v>
      </c>
      <c r="AF178" s="92" t="s">
        <v>550</v>
      </c>
      <c r="AG178" s="92"/>
      <c r="AH178" s="300"/>
    </row>
    <row r="179" spans="1:34" ht="15.75" thickTop="1" x14ac:dyDescent="0.25">
      <c r="A179" s="805" t="s">
        <v>537</v>
      </c>
      <c r="B179" s="792" t="s">
        <v>537</v>
      </c>
      <c r="C179" s="792" t="s">
        <v>538</v>
      </c>
      <c r="D179" s="796" t="s">
        <v>539</v>
      </c>
      <c r="E179" s="792" t="s">
        <v>540</v>
      </c>
      <c r="F179" s="792" t="s">
        <v>601</v>
      </c>
      <c r="G179" s="792" t="s">
        <v>602</v>
      </c>
      <c r="H179" s="792" t="s">
        <v>603</v>
      </c>
      <c r="I179" s="792">
        <v>100</v>
      </c>
      <c r="J179" s="792" t="s">
        <v>113</v>
      </c>
      <c r="K179" s="792">
        <v>60</v>
      </c>
      <c r="L179" s="794" t="s">
        <v>89</v>
      </c>
      <c r="M179" s="914" t="s">
        <v>604</v>
      </c>
      <c r="N179" s="824">
        <v>0.09</v>
      </c>
      <c r="O179" s="818">
        <v>2500</v>
      </c>
      <c r="P179" s="792" t="s">
        <v>87</v>
      </c>
      <c r="Q179" s="792" t="s">
        <v>476</v>
      </c>
      <c r="R179" s="837">
        <f>14600000+27400000</f>
        <v>42000000</v>
      </c>
      <c r="S179" s="837"/>
      <c r="T179" s="837" t="s">
        <v>545</v>
      </c>
      <c r="U179" s="792" t="s">
        <v>546</v>
      </c>
      <c r="V179" s="792" t="s">
        <v>547</v>
      </c>
      <c r="W179" s="6">
        <v>174</v>
      </c>
      <c r="X179" s="7" t="s">
        <v>95</v>
      </c>
      <c r="Y179" s="304" t="s">
        <v>605</v>
      </c>
      <c r="Z179" s="84">
        <v>43115</v>
      </c>
      <c r="AA179" s="84">
        <v>43130</v>
      </c>
      <c r="AB179" s="10">
        <f t="shared" si="9"/>
        <v>15</v>
      </c>
      <c r="AC179" s="11">
        <v>0.2</v>
      </c>
      <c r="AD179" s="12" t="s">
        <v>97</v>
      </c>
      <c r="AE179" s="106" t="s">
        <v>559</v>
      </c>
      <c r="AF179" s="106" t="s">
        <v>560</v>
      </c>
      <c r="AG179" s="106"/>
      <c r="AH179" s="296"/>
    </row>
    <row r="180" spans="1:34" ht="15.75" thickBot="1" x14ac:dyDescent="0.3">
      <c r="A180" s="807"/>
      <c r="B180" s="793"/>
      <c r="C180" s="793"/>
      <c r="D180" s="804"/>
      <c r="E180" s="793"/>
      <c r="F180" s="793"/>
      <c r="G180" s="793"/>
      <c r="H180" s="793"/>
      <c r="I180" s="793"/>
      <c r="J180" s="793"/>
      <c r="K180" s="793"/>
      <c r="L180" s="844"/>
      <c r="M180" s="916"/>
      <c r="N180" s="944"/>
      <c r="O180" s="819"/>
      <c r="P180" s="793"/>
      <c r="Q180" s="793"/>
      <c r="R180" s="838"/>
      <c r="S180" s="838"/>
      <c r="T180" s="838"/>
      <c r="U180" s="793"/>
      <c r="V180" s="793"/>
      <c r="W180" s="17">
        <v>175</v>
      </c>
      <c r="X180" s="18" t="s">
        <v>95</v>
      </c>
      <c r="Y180" s="307" t="s">
        <v>606</v>
      </c>
      <c r="Z180" s="93">
        <v>43132</v>
      </c>
      <c r="AA180" s="93">
        <v>43449</v>
      </c>
      <c r="AB180" s="21">
        <f t="shared" si="9"/>
        <v>317</v>
      </c>
      <c r="AC180" s="22">
        <v>0.8</v>
      </c>
      <c r="AD180" s="23" t="s">
        <v>97</v>
      </c>
      <c r="AE180" s="92" t="s">
        <v>559</v>
      </c>
      <c r="AF180" s="92" t="s">
        <v>560</v>
      </c>
      <c r="AG180" s="92"/>
      <c r="AH180" s="300"/>
    </row>
    <row r="181" spans="1:34" ht="27.75" thickTop="1" x14ac:dyDescent="0.25">
      <c r="A181" s="805" t="s">
        <v>537</v>
      </c>
      <c r="B181" s="792" t="s">
        <v>537</v>
      </c>
      <c r="C181" s="792" t="s">
        <v>538</v>
      </c>
      <c r="D181" s="796" t="s">
        <v>539</v>
      </c>
      <c r="E181" s="792" t="s">
        <v>540</v>
      </c>
      <c r="F181" s="792" t="s">
        <v>601</v>
      </c>
      <c r="G181" s="792" t="s">
        <v>602</v>
      </c>
      <c r="H181" s="792" t="s">
        <v>603</v>
      </c>
      <c r="I181" s="792">
        <v>100</v>
      </c>
      <c r="J181" s="792" t="s">
        <v>113</v>
      </c>
      <c r="K181" s="792">
        <v>141</v>
      </c>
      <c r="L181" s="794" t="s">
        <v>89</v>
      </c>
      <c r="M181" s="914" t="s">
        <v>607</v>
      </c>
      <c r="N181" s="824">
        <v>0.09</v>
      </c>
      <c r="O181" s="818">
        <v>34</v>
      </c>
      <c r="P181" s="792" t="s">
        <v>87</v>
      </c>
      <c r="Q181" s="792" t="s">
        <v>476</v>
      </c>
      <c r="R181" s="837"/>
      <c r="S181" s="837"/>
      <c r="T181" s="837" t="s">
        <v>545</v>
      </c>
      <c r="U181" s="792" t="s">
        <v>546</v>
      </c>
      <c r="V181" s="792" t="s">
        <v>547</v>
      </c>
      <c r="W181" s="6">
        <v>176</v>
      </c>
      <c r="X181" s="7" t="s">
        <v>95</v>
      </c>
      <c r="Y181" s="304" t="s">
        <v>608</v>
      </c>
      <c r="Z181" s="84">
        <v>43115</v>
      </c>
      <c r="AA181" s="84">
        <v>43130</v>
      </c>
      <c r="AB181" s="10">
        <f t="shared" si="9"/>
        <v>15</v>
      </c>
      <c r="AC181" s="11">
        <v>0.2</v>
      </c>
      <c r="AD181" s="12" t="s">
        <v>97</v>
      </c>
      <c r="AE181" s="106" t="s">
        <v>559</v>
      </c>
      <c r="AF181" s="106" t="s">
        <v>560</v>
      </c>
      <c r="AG181" s="106"/>
      <c r="AH181" s="296"/>
    </row>
    <row r="182" spans="1:34" ht="27.75" thickBot="1" x14ac:dyDescent="0.3">
      <c r="A182" s="807"/>
      <c r="B182" s="793"/>
      <c r="C182" s="793"/>
      <c r="D182" s="804"/>
      <c r="E182" s="793"/>
      <c r="F182" s="793"/>
      <c r="G182" s="793"/>
      <c r="H182" s="793"/>
      <c r="I182" s="793"/>
      <c r="J182" s="793"/>
      <c r="K182" s="793"/>
      <c r="L182" s="844"/>
      <c r="M182" s="916"/>
      <c r="N182" s="944"/>
      <c r="O182" s="819"/>
      <c r="P182" s="793"/>
      <c r="Q182" s="793"/>
      <c r="R182" s="838"/>
      <c r="S182" s="838"/>
      <c r="T182" s="838"/>
      <c r="U182" s="793"/>
      <c r="V182" s="793"/>
      <c r="W182" s="17">
        <v>177</v>
      </c>
      <c r="X182" s="18" t="s">
        <v>95</v>
      </c>
      <c r="Y182" s="307" t="s">
        <v>609</v>
      </c>
      <c r="Z182" s="93">
        <v>43132</v>
      </c>
      <c r="AA182" s="93">
        <v>43449</v>
      </c>
      <c r="AB182" s="21">
        <f t="shared" si="9"/>
        <v>317</v>
      </c>
      <c r="AC182" s="22">
        <v>0.8</v>
      </c>
      <c r="AD182" s="23" t="s">
        <v>97</v>
      </c>
      <c r="AE182" s="92" t="s">
        <v>559</v>
      </c>
      <c r="AF182" s="92" t="s">
        <v>560</v>
      </c>
      <c r="AG182" s="92"/>
      <c r="AH182" s="300"/>
    </row>
    <row r="183" spans="1:34" ht="39" thickTop="1" x14ac:dyDescent="0.25">
      <c r="A183" s="777" t="s">
        <v>610</v>
      </c>
      <c r="B183" s="774" t="s">
        <v>610</v>
      </c>
      <c r="C183" s="774" t="s">
        <v>611</v>
      </c>
      <c r="D183" s="774" t="s">
        <v>612</v>
      </c>
      <c r="E183" s="774" t="s">
        <v>613</v>
      </c>
      <c r="F183" s="774" t="s">
        <v>1615</v>
      </c>
      <c r="G183" s="774" t="s">
        <v>1616</v>
      </c>
      <c r="H183" s="774" t="s">
        <v>1617</v>
      </c>
      <c r="I183" s="774">
        <v>100</v>
      </c>
      <c r="J183" s="774" t="s">
        <v>113</v>
      </c>
      <c r="K183" s="774" t="s">
        <v>1618</v>
      </c>
      <c r="L183" s="779" t="s">
        <v>89</v>
      </c>
      <c r="M183" s="774" t="s">
        <v>1619</v>
      </c>
      <c r="N183" s="781">
        <v>0.05</v>
      </c>
      <c r="O183" s="774">
        <v>1</v>
      </c>
      <c r="P183" s="774" t="s">
        <v>91</v>
      </c>
      <c r="Q183" s="774" t="s">
        <v>621</v>
      </c>
      <c r="R183" s="771"/>
      <c r="S183" s="771"/>
      <c r="T183" s="771" t="s">
        <v>622</v>
      </c>
      <c r="U183" s="774" t="s">
        <v>623</v>
      </c>
      <c r="V183" s="774" t="s">
        <v>624</v>
      </c>
      <c r="W183" s="6">
        <v>526</v>
      </c>
      <c r="X183" s="747" t="s">
        <v>89</v>
      </c>
      <c r="Y183" s="748" t="s">
        <v>1620</v>
      </c>
      <c r="Z183" s="749">
        <v>43191</v>
      </c>
      <c r="AA183" s="749">
        <v>43281</v>
      </c>
      <c r="AB183" s="750">
        <f>AA183-Z183</f>
        <v>90</v>
      </c>
      <c r="AC183" s="751">
        <v>0.3</v>
      </c>
      <c r="AD183" s="752" t="s">
        <v>97</v>
      </c>
      <c r="AE183" s="752" t="s">
        <v>626</v>
      </c>
      <c r="AF183" s="752" t="s">
        <v>1621</v>
      </c>
      <c r="AG183" s="752" t="s">
        <v>1622</v>
      </c>
      <c r="AH183" s="753" t="s">
        <v>1623</v>
      </c>
    </row>
    <row r="184" spans="1:34" ht="38.25" x14ac:dyDescent="0.25">
      <c r="A184" s="783"/>
      <c r="B184" s="775"/>
      <c r="C184" s="775"/>
      <c r="D184" s="775"/>
      <c r="E184" s="775"/>
      <c r="F184" s="775"/>
      <c r="G184" s="775"/>
      <c r="H184" s="775"/>
      <c r="I184" s="775"/>
      <c r="J184" s="775"/>
      <c r="K184" s="775"/>
      <c r="L184" s="784"/>
      <c r="M184" s="775"/>
      <c r="N184" s="785"/>
      <c r="O184" s="775"/>
      <c r="P184" s="775"/>
      <c r="Q184" s="775"/>
      <c r="R184" s="772"/>
      <c r="S184" s="772"/>
      <c r="T184" s="772"/>
      <c r="U184" s="775"/>
      <c r="V184" s="775"/>
      <c r="W184" s="73">
        <v>527</v>
      </c>
      <c r="X184" s="754" t="s">
        <v>89</v>
      </c>
      <c r="Y184" s="755" t="s">
        <v>1624</v>
      </c>
      <c r="Z184" s="756">
        <v>43282</v>
      </c>
      <c r="AA184" s="756">
        <v>43373</v>
      </c>
      <c r="AB184" s="757">
        <f>AA184-Z184</f>
        <v>91</v>
      </c>
      <c r="AC184" s="758">
        <v>0.35</v>
      </c>
      <c r="AD184" s="759" t="s">
        <v>97</v>
      </c>
      <c r="AE184" s="759" t="s">
        <v>626</v>
      </c>
      <c r="AF184" s="759" t="s">
        <v>1621</v>
      </c>
      <c r="AG184" s="759" t="s">
        <v>1622</v>
      </c>
      <c r="AH184" s="760" t="s">
        <v>1623</v>
      </c>
    </row>
    <row r="185" spans="1:34" ht="39" thickBot="1" x14ac:dyDescent="0.3">
      <c r="A185" s="778"/>
      <c r="B185" s="776"/>
      <c r="C185" s="776"/>
      <c r="D185" s="776"/>
      <c r="E185" s="776"/>
      <c r="F185" s="776"/>
      <c r="G185" s="776"/>
      <c r="H185" s="776"/>
      <c r="I185" s="776"/>
      <c r="J185" s="776"/>
      <c r="K185" s="776"/>
      <c r="L185" s="780"/>
      <c r="M185" s="776"/>
      <c r="N185" s="782"/>
      <c r="O185" s="776"/>
      <c r="P185" s="776"/>
      <c r="Q185" s="776"/>
      <c r="R185" s="773"/>
      <c r="S185" s="773"/>
      <c r="T185" s="773"/>
      <c r="U185" s="776"/>
      <c r="V185" s="776"/>
      <c r="W185" s="17">
        <v>528</v>
      </c>
      <c r="X185" s="761" t="s">
        <v>89</v>
      </c>
      <c r="Y185" s="762" t="s">
        <v>1625</v>
      </c>
      <c r="Z185" s="763">
        <v>43374</v>
      </c>
      <c r="AA185" s="763">
        <v>43434</v>
      </c>
      <c r="AB185" s="764">
        <f>AA185-Z185</f>
        <v>60</v>
      </c>
      <c r="AC185" s="765">
        <v>0.35</v>
      </c>
      <c r="AD185" s="766" t="s">
        <v>97</v>
      </c>
      <c r="AE185" s="766" t="s">
        <v>626</v>
      </c>
      <c r="AF185" s="766" t="s">
        <v>1621</v>
      </c>
      <c r="AG185" s="766" t="s">
        <v>1622</v>
      </c>
      <c r="AH185" s="767" t="s">
        <v>1623</v>
      </c>
    </row>
    <row r="186" spans="1:34" ht="39" thickTop="1" x14ac:dyDescent="0.25">
      <c r="A186" s="777" t="s">
        <v>610</v>
      </c>
      <c r="B186" s="774" t="s">
        <v>610</v>
      </c>
      <c r="C186" s="774" t="s">
        <v>611</v>
      </c>
      <c r="D186" s="774" t="s">
        <v>612</v>
      </c>
      <c r="E186" s="774" t="s">
        <v>613</v>
      </c>
      <c r="F186" s="774" t="s">
        <v>1626</v>
      </c>
      <c r="G186" s="774" t="s">
        <v>1627</v>
      </c>
      <c r="H186" s="774" t="s">
        <v>1628</v>
      </c>
      <c r="I186" s="774">
        <v>100</v>
      </c>
      <c r="J186" s="774" t="s">
        <v>113</v>
      </c>
      <c r="K186" s="774" t="s">
        <v>1629</v>
      </c>
      <c r="L186" s="779" t="s">
        <v>89</v>
      </c>
      <c r="M186" s="774" t="s">
        <v>1630</v>
      </c>
      <c r="N186" s="781">
        <v>0.05</v>
      </c>
      <c r="O186" s="774">
        <v>1</v>
      </c>
      <c r="P186" s="774" t="s">
        <v>91</v>
      </c>
      <c r="Q186" s="774" t="s">
        <v>621</v>
      </c>
      <c r="R186" s="771"/>
      <c r="S186" s="771"/>
      <c r="T186" s="771" t="s">
        <v>622</v>
      </c>
      <c r="U186" s="774" t="s">
        <v>623</v>
      </c>
      <c r="V186" s="774" t="s">
        <v>624</v>
      </c>
      <c r="W186" s="6">
        <v>529</v>
      </c>
      <c r="X186" s="747" t="s">
        <v>89</v>
      </c>
      <c r="Y186" s="748" t="s">
        <v>1631</v>
      </c>
      <c r="Z186" s="768">
        <v>43282</v>
      </c>
      <c r="AA186" s="769">
        <v>43434</v>
      </c>
      <c r="AB186" s="750">
        <f>AA186-Z186</f>
        <v>152</v>
      </c>
      <c r="AC186" s="751">
        <v>0.5</v>
      </c>
      <c r="AD186" s="752" t="s">
        <v>97</v>
      </c>
      <c r="AE186" s="752" t="s">
        <v>626</v>
      </c>
      <c r="AF186" s="752" t="s">
        <v>1621</v>
      </c>
      <c r="AG186" s="752" t="s">
        <v>1622</v>
      </c>
      <c r="AH186" s="753" t="s">
        <v>1623</v>
      </c>
    </row>
    <row r="187" spans="1:34" ht="39" thickBot="1" x14ac:dyDescent="0.3">
      <c r="A187" s="778"/>
      <c r="B187" s="776"/>
      <c r="C187" s="776"/>
      <c r="D187" s="776"/>
      <c r="E187" s="776"/>
      <c r="F187" s="776"/>
      <c r="G187" s="776"/>
      <c r="H187" s="776"/>
      <c r="I187" s="776"/>
      <c r="J187" s="776"/>
      <c r="K187" s="776"/>
      <c r="L187" s="780"/>
      <c r="M187" s="776"/>
      <c r="N187" s="782"/>
      <c r="O187" s="776"/>
      <c r="P187" s="776"/>
      <c r="Q187" s="776"/>
      <c r="R187" s="773"/>
      <c r="S187" s="773"/>
      <c r="T187" s="773"/>
      <c r="U187" s="776"/>
      <c r="V187" s="776"/>
      <c r="W187" s="17">
        <v>530</v>
      </c>
      <c r="X187" s="761" t="s">
        <v>89</v>
      </c>
      <c r="Y187" s="762" t="s">
        <v>1632</v>
      </c>
      <c r="Z187" s="770">
        <v>43282</v>
      </c>
      <c r="AA187" s="770">
        <v>43373</v>
      </c>
      <c r="AB187" s="764">
        <f>AA187-Z187</f>
        <v>91</v>
      </c>
      <c r="AC187" s="765">
        <v>0.5</v>
      </c>
      <c r="AD187" s="766" t="s">
        <v>97</v>
      </c>
      <c r="AE187" s="766" t="s">
        <v>626</v>
      </c>
      <c r="AF187" s="766" t="s">
        <v>1621</v>
      </c>
      <c r="AG187" s="766" t="s">
        <v>1622</v>
      </c>
      <c r="AH187" s="767" t="s">
        <v>1623</v>
      </c>
    </row>
    <row r="188" spans="1:34" ht="41.25" thickTop="1" x14ac:dyDescent="0.25">
      <c r="A188" s="805" t="s">
        <v>610</v>
      </c>
      <c r="B188" s="792" t="s">
        <v>610</v>
      </c>
      <c r="C188" s="792" t="s">
        <v>611</v>
      </c>
      <c r="D188" s="796" t="s">
        <v>612</v>
      </c>
      <c r="E188" s="792" t="s">
        <v>613</v>
      </c>
      <c r="F188" s="792" t="s">
        <v>614</v>
      </c>
      <c r="G188" s="792" t="s">
        <v>615</v>
      </c>
      <c r="H188" s="792" t="s">
        <v>616</v>
      </c>
      <c r="I188" s="792" t="s">
        <v>617</v>
      </c>
      <c r="J188" s="792" t="s">
        <v>618</v>
      </c>
      <c r="K188" s="792" t="s">
        <v>619</v>
      </c>
      <c r="L188" s="794" t="s">
        <v>89</v>
      </c>
      <c r="M188" s="796" t="s">
        <v>620</v>
      </c>
      <c r="N188" s="824">
        <v>0.05</v>
      </c>
      <c r="O188" s="792">
        <v>1</v>
      </c>
      <c r="P188" s="792" t="s">
        <v>91</v>
      </c>
      <c r="Q188" s="792" t="s">
        <v>621</v>
      </c>
      <c r="R188" s="837"/>
      <c r="S188" s="837"/>
      <c r="T188" s="837" t="s">
        <v>622</v>
      </c>
      <c r="U188" s="792" t="s">
        <v>623</v>
      </c>
      <c r="V188" s="792" t="s">
        <v>624</v>
      </c>
      <c r="W188" s="6">
        <v>178</v>
      </c>
      <c r="X188" s="7" t="s">
        <v>95</v>
      </c>
      <c r="Y188" s="304" t="s">
        <v>625</v>
      </c>
      <c r="Z188" s="84">
        <v>43146</v>
      </c>
      <c r="AA188" s="84">
        <v>43434</v>
      </c>
      <c r="AB188" s="10"/>
      <c r="AC188" s="11">
        <v>0.2</v>
      </c>
      <c r="AD188" s="12" t="s">
        <v>97</v>
      </c>
      <c r="AE188" s="12" t="s">
        <v>626</v>
      </c>
      <c r="AF188" s="12" t="s">
        <v>627</v>
      </c>
      <c r="AG188" s="12" t="s">
        <v>219</v>
      </c>
      <c r="AH188" s="72" t="s">
        <v>628</v>
      </c>
    </row>
    <row r="189" spans="1:34" ht="28.5" customHeight="1" x14ac:dyDescent="0.25">
      <c r="A189" s="806"/>
      <c r="B189" s="808"/>
      <c r="C189" s="808"/>
      <c r="D189" s="809"/>
      <c r="E189" s="808"/>
      <c r="F189" s="808"/>
      <c r="G189" s="808"/>
      <c r="H189" s="808"/>
      <c r="I189" s="808"/>
      <c r="J189" s="808"/>
      <c r="K189" s="808"/>
      <c r="L189" s="843"/>
      <c r="M189" s="809"/>
      <c r="N189" s="943"/>
      <c r="O189" s="808"/>
      <c r="P189" s="808"/>
      <c r="Q189" s="808"/>
      <c r="R189" s="842"/>
      <c r="S189" s="842"/>
      <c r="T189" s="842"/>
      <c r="U189" s="808"/>
      <c r="V189" s="808"/>
      <c r="W189" s="73">
        <v>179</v>
      </c>
      <c r="X189" s="74" t="s">
        <v>95</v>
      </c>
      <c r="Y189" s="305" t="s">
        <v>629</v>
      </c>
      <c r="Z189" s="88">
        <v>43374</v>
      </c>
      <c r="AA189" s="88">
        <v>43434</v>
      </c>
      <c r="AB189" s="77"/>
      <c r="AC189" s="78">
        <v>0.2</v>
      </c>
      <c r="AD189" s="79" t="s">
        <v>97</v>
      </c>
      <c r="AE189" s="79" t="s">
        <v>626</v>
      </c>
      <c r="AF189" s="79" t="s">
        <v>627</v>
      </c>
      <c r="AG189" s="79" t="s">
        <v>219</v>
      </c>
      <c r="AH189" s="80" t="s">
        <v>628</v>
      </c>
    </row>
    <row r="190" spans="1:34" ht="40.5" x14ac:dyDescent="0.25">
      <c r="A190" s="806"/>
      <c r="B190" s="808"/>
      <c r="C190" s="808"/>
      <c r="D190" s="809"/>
      <c r="E190" s="808"/>
      <c r="F190" s="808"/>
      <c r="G190" s="808"/>
      <c r="H190" s="808"/>
      <c r="I190" s="808"/>
      <c r="J190" s="808"/>
      <c r="K190" s="808"/>
      <c r="L190" s="843"/>
      <c r="M190" s="809"/>
      <c r="N190" s="943"/>
      <c r="O190" s="808"/>
      <c r="P190" s="808"/>
      <c r="Q190" s="808"/>
      <c r="R190" s="842"/>
      <c r="S190" s="842"/>
      <c r="T190" s="842"/>
      <c r="U190" s="808"/>
      <c r="V190" s="808"/>
      <c r="W190" s="73">
        <v>180</v>
      </c>
      <c r="X190" s="74" t="s">
        <v>95</v>
      </c>
      <c r="Y190" s="305" t="s">
        <v>630</v>
      </c>
      <c r="Z190" s="139">
        <v>43282</v>
      </c>
      <c r="AA190" s="308">
        <v>43434</v>
      </c>
      <c r="AB190" s="77"/>
      <c r="AC190" s="78">
        <v>0.2</v>
      </c>
      <c r="AD190" s="79" t="s">
        <v>97</v>
      </c>
      <c r="AE190" s="79" t="s">
        <v>626</v>
      </c>
      <c r="AF190" s="79" t="s">
        <v>627</v>
      </c>
      <c r="AG190" s="79" t="s">
        <v>219</v>
      </c>
      <c r="AH190" s="80" t="s">
        <v>628</v>
      </c>
    </row>
    <row r="191" spans="1:34" ht="40.5" x14ac:dyDescent="0.25">
      <c r="A191" s="806"/>
      <c r="B191" s="808"/>
      <c r="C191" s="808"/>
      <c r="D191" s="809"/>
      <c r="E191" s="808"/>
      <c r="F191" s="808"/>
      <c r="G191" s="808"/>
      <c r="H191" s="808"/>
      <c r="I191" s="808"/>
      <c r="J191" s="808"/>
      <c r="K191" s="808"/>
      <c r="L191" s="843"/>
      <c r="M191" s="809"/>
      <c r="N191" s="943"/>
      <c r="O191" s="808"/>
      <c r="P191" s="808"/>
      <c r="Q191" s="808"/>
      <c r="R191" s="842"/>
      <c r="S191" s="842"/>
      <c r="T191" s="842"/>
      <c r="U191" s="808"/>
      <c r="V191" s="808"/>
      <c r="W191" s="73">
        <v>181</v>
      </c>
      <c r="X191" s="74" t="s">
        <v>95</v>
      </c>
      <c r="Y191" s="305" t="s">
        <v>631</v>
      </c>
      <c r="Z191" s="139">
        <v>43160</v>
      </c>
      <c r="AA191" s="308">
        <v>43434</v>
      </c>
      <c r="AB191" s="77"/>
      <c r="AC191" s="78">
        <v>0.2</v>
      </c>
      <c r="AD191" s="79" t="s">
        <v>97</v>
      </c>
      <c r="AE191" s="79" t="s">
        <v>632</v>
      </c>
      <c r="AF191" s="79" t="s">
        <v>633</v>
      </c>
      <c r="AG191" s="79" t="s">
        <v>284</v>
      </c>
      <c r="AH191" s="80" t="s">
        <v>634</v>
      </c>
    </row>
    <row r="192" spans="1:34" ht="41.25" thickBot="1" x14ac:dyDescent="0.3">
      <c r="A192" s="807"/>
      <c r="B192" s="793"/>
      <c r="C192" s="793"/>
      <c r="D192" s="804"/>
      <c r="E192" s="793"/>
      <c r="F192" s="793"/>
      <c r="G192" s="793"/>
      <c r="H192" s="793"/>
      <c r="I192" s="793"/>
      <c r="J192" s="793"/>
      <c r="K192" s="793"/>
      <c r="L192" s="844"/>
      <c r="M192" s="804"/>
      <c r="N192" s="944"/>
      <c r="O192" s="793"/>
      <c r="P192" s="793"/>
      <c r="Q192" s="793"/>
      <c r="R192" s="838"/>
      <c r="S192" s="838"/>
      <c r="T192" s="838"/>
      <c r="U192" s="793"/>
      <c r="V192" s="793"/>
      <c r="W192" s="17">
        <v>182</v>
      </c>
      <c r="X192" s="18" t="s">
        <v>95</v>
      </c>
      <c r="Y192" s="306" t="s">
        <v>635</v>
      </c>
      <c r="Z192" s="145">
        <v>43160</v>
      </c>
      <c r="AA192" s="309">
        <v>43434</v>
      </c>
      <c r="AB192" s="21"/>
      <c r="AC192" s="22">
        <v>0.2</v>
      </c>
      <c r="AD192" s="23" t="s">
        <v>97</v>
      </c>
      <c r="AE192" s="23" t="s">
        <v>632</v>
      </c>
      <c r="AF192" s="23" t="s">
        <v>633</v>
      </c>
      <c r="AG192" s="23" t="s">
        <v>284</v>
      </c>
      <c r="AH192" s="82" t="s">
        <v>634</v>
      </c>
    </row>
    <row r="193" spans="1:34" ht="41.25" thickTop="1" x14ac:dyDescent="0.25">
      <c r="A193" s="805" t="s">
        <v>610</v>
      </c>
      <c r="B193" s="792" t="s">
        <v>610</v>
      </c>
      <c r="C193" s="792" t="s">
        <v>611</v>
      </c>
      <c r="D193" s="796" t="s">
        <v>612</v>
      </c>
      <c r="E193" s="792" t="s">
        <v>613</v>
      </c>
      <c r="F193" s="792" t="s">
        <v>636</v>
      </c>
      <c r="G193" s="792" t="s">
        <v>615</v>
      </c>
      <c r="H193" s="792" t="s">
        <v>616</v>
      </c>
      <c r="I193" s="792" t="s">
        <v>617</v>
      </c>
      <c r="J193" s="792" t="s">
        <v>618</v>
      </c>
      <c r="K193" s="792" t="s">
        <v>637</v>
      </c>
      <c r="L193" s="794" t="s">
        <v>89</v>
      </c>
      <c r="M193" s="796" t="s">
        <v>638</v>
      </c>
      <c r="N193" s="824">
        <v>0.05</v>
      </c>
      <c r="O193" s="839">
        <v>0.25</v>
      </c>
      <c r="P193" s="792" t="s">
        <v>113</v>
      </c>
      <c r="Q193" s="792" t="s">
        <v>621</v>
      </c>
      <c r="R193" s="837"/>
      <c r="S193" s="837"/>
      <c r="T193" s="837" t="s">
        <v>622</v>
      </c>
      <c r="U193" s="792" t="s">
        <v>623</v>
      </c>
      <c r="V193" s="792" t="s">
        <v>624</v>
      </c>
      <c r="W193" s="6">
        <v>183</v>
      </c>
      <c r="X193" s="7" t="s">
        <v>95</v>
      </c>
      <c r="Y193" s="304" t="s">
        <v>639</v>
      </c>
      <c r="Z193" s="84">
        <v>43282</v>
      </c>
      <c r="AA193" s="84">
        <v>43373</v>
      </c>
      <c r="AB193" s="10"/>
      <c r="AC193" s="11">
        <v>0.5</v>
      </c>
      <c r="AD193" s="12" t="s">
        <v>97</v>
      </c>
      <c r="AE193" s="12" t="s">
        <v>626</v>
      </c>
      <c r="AF193" s="12" t="s">
        <v>627</v>
      </c>
      <c r="AG193" s="12" t="s">
        <v>186</v>
      </c>
      <c r="AH193" s="72" t="s">
        <v>640</v>
      </c>
    </row>
    <row r="194" spans="1:34" ht="41.25" thickBot="1" x14ac:dyDescent="0.3">
      <c r="A194" s="807"/>
      <c r="B194" s="793"/>
      <c r="C194" s="793"/>
      <c r="D194" s="804"/>
      <c r="E194" s="793"/>
      <c r="F194" s="793"/>
      <c r="G194" s="793"/>
      <c r="H194" s="793"/>
      <c r="I194" s="793"/>
      <c r="J194" s="793"/>
      <c r="K194" s="793"/>
      <c r="L194" s="844"/>
      <c r="M194" s="804"/>
      <c r="N194" s="944"/>
      <c r="O194" s="841"/>
      <c r="P194" s="793"/>
      <c r="Q194" s="793"/>
      <c r="R194" s="838"/>
      <c r="S194" s="838"/>
      <c r="T194" s="838"/>
      <c r="U194" s="793"/>
      <c r="V194" s="793"/>
      <c r="W194" s="17">
        <v>184</v>
      </c>
      <c r="X194" s="18" t="s">
        <v>95</v>
      </c>
      <c r="Y194" s="310" t="s">
        <v>641</v>
      </c>
      <c r="Z194" s="93">
        <v>43282</v>
      </c>
      <c r="AA194" s="93">
        <v>43434</v>
      </c>
      <c r="AB194" s="21"/>
      <c r="AC194" s="22">
        <v>0.5</v>
      </c>
      <c r="AD194" s="23" t="s">
        <v>97</v>
      </c>
      <c r="AE194" s="23" t="s">
        <v>626</v>
      </c>
      <c r="AF194" s="23" t="s">
        <v>627</v>
      </c>
      <c r="AG194" s="23" t="s">
        <v>383</v>
      </c>
      <c r="AH194" s="82" t="s">
        <v>642</v>
      </c>
    </row>
    <row r="195" spans="1:34" ht="28.5" customHeight="1" thickTop="1" x14ac:dyDescent="0.25">
      <c r="A195" s="805" t="s">
        <v>610</v>
      </c>
      <c r="B195" s="792" t="s">
        <v>610</v>
      </c>
      <c r="C195" s="792" t="s">
        <v>611</v>
      </c>
      <c r="D195" s="796" t="s">
        <v>612</v>
      </c>
      <c r="E195" s="792" t="s">
        <v>613</v>
      </c>
      <c r="F195" s="792" t="s">
        <v>636</v>
      </c>
      <c r="G195" s="792" t="s">
        <v>615</v>
      </c>
      <c r="H195" s="792" t="s">
        <v>616</v>
      </c>
      <c r="I195" s="792" t="s">
        <v>617</v>
      </c>
      <c r="J195" s="792" t="s">
        <v>618</v>
      </c>
      <c r="K195" s="792" t="s">
        <v>643</v>
      </c>
      <c r="L195" s="794" t="s">
        <v>89</v>
      </c>
      <c r="M195" s="796" t="s">
        <v>644</v>
      </c>
      <c r="N195" s="824">
        <v>0.05</v>
      </c>
      <c r="O195" s="792">
        <v>1</v>
      </c>
      <c r="P195" s="792" t="s">
        <v>91</v>
      </c>
      <c r="Q195" s="792" t="s">
        <v>621</v>
      </c>
      <c r="R195" s="837"/>
      <c r="S195" s="837"/>
      <c r="T195" s="837" t="s">
        <v>622</v>
      </c>
      <c r="U195" s="792" t="s">
        <v>623</v>
      </c>
      <c r="V195" s="792" t="s">
        <v>624</v>
      </c>
      <c r="W195" s="6">
        <v>185</v>
      </c>
      <c r="X195" s="7" t="s">
        <v>95</v>
      </c>
      <c r="Y195" s="304" t="s">
        <v>645</v>
      </c>
      <c r="Z195" s="133">
        <v>43115</v>
      </c>
      <c r="AA195" s="133">
        <v>43190</v>
      </c>
      <c r="AB195" s="10"/>
      <c r="AC195" s="11">
        <v>0.25</v>
      </c>
      <c r="AD195" s="12" t="s">
        <v>97</v>
      </c>
      <c r="AE195" s="12" t="s">
        <v>626</v>
      </c>
      <c r="AF195" s="12" t="s">
        <v>627</v>
      </c>
      <c r="AG195" s="12" t="s">
        <v>284</v>
      </c>
      <c r="AH195" s="72" t="s">
        <v>646</v>
      </c>
    </row>
    <row r="196" spans="1:34" ht="25.5" customHeight="1" x14ac:dyDescent="0.25">
      <c r="A196" s="806"/>
      <c r="B196" s="808"/>
      <c r="C196" s="808"/>
      <c r="D196" s="809"/>
      <c r="E196" s="808"/>
      <c r="F196" s="808"/>
      <c r="G196" s="808"/>
      <c r="H196" s="808"/>
      <c r="I196" s="808"/>
      <c r="J196" s="808"/>
      <c r="K196" s="808"/>
      <c r="L196" s="843"/>
      <c r="M196" s="809"/>
      <c r="N196" s="943"/>
      <c r="O196" s="808"/>
      <c r="P196" s="808"/>
      <c r="Q196" s="808"/>
      <c r="R196" s="842"/>
      <c r="S196" s="842"/>
      <c r="T196" s="842"/>
      <c r="U196" s="808"/>
      <c r="V196" s="808"/>
      <c r="W196" s="73">
        <v>186</v>
      </c>
      <c r="X196" s="74" t="s">
        <v>95</v>
      </c>
      <c r="Y196" s="305" t="s">
        <v>647</v>
      </c>
      <c r="Z196" s="139">
        <v>43191</v>
      </c>
      <c r="AA196" s="139">
        <v>43281</v>
      </c>
      <c r="AB196" s="77"/>
      <c r="AC196" s="78">
        <v>0.25</v>
      </c>
      <c r="AD196" s="79" t="s">
        <v>97</v>
      </c>
      <c r="AE196" s="79" t="s">
        <v>626</v>
      </c>
      <c r="AF196" s="79" t="s">
        <v>627</v>
      </c>
      <c r="AG196" s="79" t="s">
        <v>284</v>
      </c>
      <c r="AH196" s="80" t="s">
        <v>646</v>
      </c>
    </row>
    <row r="197" spans="1:34" ht="29.25" customHeight="1" x14ac:dyDescent="0.25">
      <c r="A197" s="806"/>
      <c r="B197" s="808"/>
      <c r="C197" s="808"/>
      <c r="D197" s="809"/>
      <c r="E197" s="808"/>
      <c r="F197" s="808"/>
      <c r="G197" s="808"/>
      <c r="H197" s="808"/>
      <c r="I197" s="808"/>
      <c r="J197" s="808"/>
      <c r="K197" s="808"/>
      <c r="L197" s="843"/>
      <c r="M197" s="809"/>
      <c r="N197" s="943"/>
      <c r="O197" s="808"/>
      <c r="P197" s="808"/>
      <c r="Q197" s="808"/>
      <c r="R197" s="842"/>
      <c r="S197" s="842"/>
      <c r="T197" s="842"/>
      <c r="U197" s="808"/>
      <c r="V197" s="808"/>
      <c r="W197" s="73">
        <v>187</v>
      </c>
      <c r="X197" s="74" t="s">
        <v>95</v>
      </c>
      <c r="Y197" s="305" t="s">
        <v>648</v>
      </c>
      <c r="Z197" s="139">
        <v>43282</v>
      </c>
      <c r="AA197" s="139">
        <v>43373</v>
      </c>
      <c r="AB197" s="77"/>
      <c r="AC197" s="78">
        <v>0.25</v>
      </c>
      <c r="AD197" s="79" t="s">
        <v>97</v>
      </c>
      <c r="AE197" s="79" t="s">
        <v>626</v>
      </c>
      <c r="AF197" s="79" t="s">
        <v>627</v>
      </c>
      <c r="AG197" s="79" t="s">
        <v>284</v>
      </c>
      <c r="AH197" s="80" t="s">
        <v>646</v>
      </c>
    </row>
    <row r="198" spans="1:34" ht="41.25" thickBot="1" x14ac:dyDescent="0.3">
      <c r="A198" s="807"/>
      <c r="B198" s="793"/>
      <c r="C198" s="793"/>
      <c r="D198" s="804"/>
      <c r="E198" s="793"/>
      <c r="F198" s="793"/>
      <c r="G198" s="793"/>
      <c r="H198" s="793"/>
      <c r="I198" s="793"/>
      <c r="J198" s="793"/>
      <c r="K198" s="793"/>
      <c r="L198" s="844"/>
      <c r="M198" s="804"/>
      <c r="N198" s="944"/>
      <c r="O198" s="793"/>
      <c r="P198" s="793"/>
      <c r="Q198" s="793"/>
      <c r="R198" s="838"/>
      <c r="S198" s="838"/>
      <c r="T198" s="838"/>
      <c r="U198" s="793"/>
      <c r="V198" s="793"/>
      <c r="W198" s="17">
        <v>188</v>
      </c>
      <c r="X198" s="18" t="s">
        <v>95</v>
      </c>
      <c r="Y198" s="306" t="s">
        <v>649</v>
      </c>
      <c r="Z198" s="145">
        <v>43374</v>
      </c>
      <c r="AA198" s="309">
        <v>43434</v>
      </c>
      <c r="AB198" s="21"/>
      <c r="AC198" s="22">
        <v>0.25</v>
      </c>
      <c r="AD198" s="23" t="s">
        <v>97</v>
      </c>
      <c r="AE198" s="23" t="s">
        <v>626</v>
      </c>
      <c r="AF198" s="23" t="s">
        <v>627</v>
      </c>
      <c r="AG198" s="23" t="s">
        <v>284</v>
      </c>
      <c r="AH198" s="82" t="s">
        <v>646</v>
      </c>
    </row>
    <row r="199" spans="1:34" ht="42" thickTop="1" thickBot="1" x14ac:dyDescent="0.3">
      <c r="A199" s="311" t="s">
        <v>610</v>
      </c>
      <c r="B199" s="58" t="s">
        <v>650</v>
      </c>
      <c r="C199" s="58" t="s">
        <v>611</v>
      </c>
      <c r="D199" s="118" t="s">
        <v>612</v>
      </c>
      <c r="E199" s="58" t="s">
        <v>613</v>
      </c>
      <c r="F199" s="58" t="s">
        <v>614</v>
      </c>
      <c r="G199" s="58" t="s">
        <v>615</v>
      </c>
      <c r="H199" s="58" t="s">
        <v>616</v>
      </c>
      <c r="I199" s="58" t="s">
        <v>617</v>
      </c>
      <c r="J199" s="58" t="s">
        <v>618</v>
      </c>
      <c r="K199" s="58" t="s">
        <v>651</v>
      </c>
      <c r="L199" s="119" t="s">
        <v>89</v>
      </c>
      <c r="M199" s="118" t="s">
        <v>652</v>
      </c>
      <c r="N199" s="120">
        <v>0.05</v>
      </c>
      <c r="O199" s="312">
        <v>1</v>
      </c>
      <c r="P199" s="58" t="s">
        <v>113</v>
      </c>
      <c r="Q199" s="58" t="s">
        <v>208</v>
      </c>
      <c r="R199" s="51"/>
      <c r="S199" s="51"/>
      <c r="T199" s="51"/>
      <c r="U199" s="58" t="s">
        <v>623</v>
      </c>
      <c r="V199" s="58" t="s">
        <v>624</v>
      </c>
      <c r="W199" s="53">
        <v>189</v>
      </c>
      <c r="X199" s="47" t="s">
        <v>95</v>
      </c>
      <c r="Y199" s="54" t="s">
        <v>653</v>
      </c>
      <c r="Z199" s="128">
        <v>43160</v>
      </c>
      <c r="AA199" s="313">
        <v>43434</v>
      </c>
      <c r="AB199" s="56"/>
      <c r="AC199" s="57">
        <v>1</v>
      </c>
      <c r="AD199" s="58" t="s">
        <v>259</v>
      </c>
      <c r="AE199" s="58" t="s">
        <v>626</v>
      </c>
      <c r="AF199" s="58" t="s">
        <v>627</v>
      </c>
      <c r="AG199" s="58" t="s">
        <v>654</v>
      </c>
      <c r="AH199" s="121" t="s">
        <v>655</v>
      </c>
    </row>
    <row r="200" spans="1:34" ht="41.25" thickTop="1" x14ac:dyDescent="0.25">
      <c r="A200" s="805" t="s">
        <v>610</v>
      </c>
      <c r="B200" s="792" t="s">
        <v>650</v>
      </c>
      <c r="C200" s="792" t="s">
        <v>611</v>
      </c>
      <c r="D200" s="796" t="s">
        <v>612</v>
      </c>
      <c r="E200" s="792" t="s">
        <v>613</v>
      </c>
      <c r="F200" s="792" t="s">
        <v>614</v>
      </c>
      <c r="G200" s="792" t="s">
        <v>615</v>
      </c>
      <c r="H200" s="792" t="s">
        <v>616</v>
      </c>
      <c r="I200" s="792" t="s">
        <v>617</v>
      </c>
      <c r="J200" s="792" t="s">
        <v>618</v>
      </c>
      <c r="K200" s="818" t="s">
        <v>656</v>
      </c>
      <c r="L200" s="794" t="s">
        <v>11</v>
      </c>
      <c r="M200" s="796" t="s">
        <v>657</v>
      </c>
      <c r="N200" s="824">
        <v>0.05</v>
      </c>
      <c r="O200" s="1015">
        <v>1</v>
      </c>
      <c r="P200" s="792" t="s">
        <v>91</v>
      </c>
      <c r="Q200" s="792" t="s">
        <v>621</v>
      </c>
      <c r="R200" s="837"/>
      <c r="S200" s="837"/>
      <c r="T200" s="837" t="s">
        <v>622</v>
      </c>
      <c r="U200" s="792" t="s">
        <v>623</v>
      </c>
      <c r="V200" s="792" t="s">
        <v>624</v>
      </c>
      <c r="W200" s="6">
        <v>190</v>
      </c>
      <c r="X200" s="7" t="s">
        <v>95</v>
      </c>
      <c r="Y200" s="8" t="s">
        <v>658</v>
      </c>
      <c r="Z200" s="133">
        <v>43191</v>
      </c>
      <c r="AA200" s="314">
        <v>43281</v>
      </c>
      <c r="AB200" s="10"/>
      <c r="AC200" s="11">
        <v>0.6</v>
      </c>
      <c r="AD200" s="12" t="s">
        <v>97</v>
      </c>
      <c r="AE200" s="12" t="s">
        <v>626</v>
      </c>
      <c r="AF200" s="12" t="s">
        <v>627</v>
      </c>
      <c r="AG200" s="12" t="s">
        <v>284</v>
      </c>
      <c r="AH200" s="72" t="s">
        <v>646</v>
      </c>
    </row>
    <row r="201" spans="1:34" ht="41.25" thickBot="1" x14ac:dyDescent="0.3">
      <c r="A201" s="807"/>
      <c r="B201" s="793"/>
      <c r="C201" s="793"/>
      <c r="D201" s="804"/>
      <c r="E201" s="793"/>
      <c r="F201" s="793"/>
      <c r="G201" s="793"/>
      <c r="H201" s="793"/>
      <c r="I201" s="793"/>
      <c r="J201" s="793"/>
      <c r="K201" s="1017"/>
      <c r="L201" s="795"/>
      <c r="M201" s="797"/>
      <c r="N201" s="944"/>
      <c r="O201" s="1016"/>
      <c r="P201" s="793"/>
      <c r="Q201" s="793"/>
      <c r="R201" s="838"/>
      <c r="S201" s="838"/>
      <c r="T201" s="838"/>
      <c r="U201" s="793"/>
      <c r="V201" s="793"/>
      <c r="W201" s="17">
        <v>191</v>
      </c>
      <c r="X201" s="18" t="s">
        <v>95</v>
      </c>
      <c r="Y201" s="81" t="s">
        <v>659</v>
      </c>
      <c r="Z201" s="145">
        <v>43374</v>
      </c>
      <c r="AA201" s="309">
        <v>43434</v>
      </c>
      <c r="AB201" s="21"/>
      <c r="AC201" s="22">
        <v>0.4</v>
      </c>
      <c r="AD201" s="23" t="s">
        <v>97</v>
      </c>
      <c r="AE201" s="23" t="s">
        <v>626</v>
      </c>
      <c r="AF201" s="23" t="s">
        <v>627</v>
      </c>
      <c r="AG201" s="23" t="s">
        <v>284</v>
      </c>
      <c r="AH201" s="82" t="s">
        <v>646</v>
      </c>
    </row>
    <row r="202" spans="1:34" ht="41.25" thickTop="1" x14ac:dyDescent="0.25">
      <c r="A202" s="805" t="s">
        <v>610</v>
      </c>
      <c r="B202" s="792" t="s">
        <v>650</v>
      </c>
      <c r="C202" s="792" t="s">
        <v>611</v>
      </c>
      <c r="D202" s="796" t="s">
        <v>612</v>
      </c>
      <c r="E202" s="792" t="s">
        <v>613</v>
      </c>
      <c r="F202" s="792" t="s">
        <v>614</v>
      </c>
      <c r="G202" s="792" t="s">
        <v>615</v>
      </c>
      <c r="H202" s="792" t="s">
        <v>616</v>
      </c>
      <c r="I202" s="792" t="s">
        <v>617</v>
      </c>
      <c r="J202" s="792" t="s">
        <v>618</v>
      </c>
      <c r="K202" s="818" t="s">
        <v>660</v>
      </c>
      <c r="L202" s="794" t="s">
        <v>11</v>
      </c>
      <c r="M202" s="796" t="s">
        <v>661</v>
      </c>
      <c r="N202" s="824">
        <v>0.05</v>
      </c>
      <c r="O202" s="1015">
        <v>1</v>
      </c>
      <c r="P202" s="792" t="s">
        <v>91</v>
      </c>
      <c r="Q202" s="792" t="s">
        <v>621</v>
      </c>
      <c r="R202" s="837"/>
      <c r="S202" s="837"/>
      <c r="T202" s="837" t="s">
        <v>622</v>
      </c>
      <c r="U202" s="792" t="s">
        <v>623</v>
      </c>
      <c r="V202" s="792" t="s">
        <v>624</v>
      </c>
      <c r="W202" s="6">
        <v>192</v>
      </c>
      <c r="X202" s="7" t="s">
        <v>95</v>
      </c>
      <c r="Y202" s="71" t="s">
        <v>662</v>
      </c>
      <c r="Z202" s="133">
        <v>43191</v>
      </c>
      <c r="AA202" s="314">
        <v>43281</v>
      </c>
      <c r="AB202" s="10"/>
      <c r="AC202" s="11">
        <v>0.4</v>
      </c>
      <c r="AD202" s="12" t="s">
        <v>97</v>
      </c>
      <c r="AE202" s="12" t="s">
        <v>632</v>
      </c>
      <c r="AF202" s="12" t="s">
        <v>633</v>
      </c>
      <c r="AG202" s="12" t="s">
        <v>284</v>
      </c>
      <c r="AH202" s="72" t="s">
        <v>634</v>
      </c>
    </row>
    <row r="203" spans="1:34" ht="41.25" thickBot="1" x14ac:dyDescent="0.3">
      <c r="A203" s="807"/>
      <c r="B203" s="793"/>
      <c r="C203" s="793"/>
      <c r="D203" s="804"/>
      <c r="E203" s="793"/>
      <c r="F203" s="793"/>
      <c r="G203" s="793"/>
      <c r="H203" s="793"/>
      <c r="I203" s="793"/>
      <c r="J203" s="793"/>
      <c r="K203" s="1017"/>
      <c r="L203" s="795"/>
      <c r="M203" s="797"/>
      <c r="N203" s="944"/>
      <c r="O203" s="1016"/>
      <c r="P203" s="793"/>
      <c r="Q203" s="793"/>
      <c r="R203" s="838"/>
      <c r="S203" s="838"/>
      <c r="T203" s="838"/>
      <c r="U203" s="793"/>
      <c r="V203" s="793"/>
      <c r="W203" s="17">
        <v>193</v>
      </c>
      <c r="X203" s="18" t="s">
        <v>95</v>
      </c>
      <c r="Y203" s="81" t="s">
        <v>663</v>
      </c>
      <c r="Z203" s="145">
        <v>43282</v>
      </c>
      <c r="AA203" s="309">
        <v>43373</v>
      </c>
      <c r="AB203" s="21"/>
      <c r="AC203" s="22">
        <v>0.6</v>
      </c>
      <c r="AD203" s="23" t="s">
        <v>97</v>
      </c>
      <c r="AE203" s="23" t="s">
        <v>632</v>
      </c>
      <c r="AF203" s="23" t="s">
        <v>633</v>
      </c>
      <c r="AG203" s="23" t="s">
        <v>284</v>
      </c>
      <c r="AH203" s="82" t="s">
        <v>634</v>
      </c>
    </row>
    <row r="204" spans="1:34" ht="55.5" thickTop="1" thickBot="1" x14ac:dyDescent="0.3">
      <c r="A204" s="311" t="s">
        <v>610</v>
      </c>
      <c r="B204" s="41" t="s">
        <v>650</v>
      </c>
      <c r="C204" s="41" t="s">
        <v>611</v>
      </c>
      <c r="D204" s="156" t="s">
        <v>612</v>
      </c>
      <c r="E204" s="41" t="s">
        <v>613</v>
      </c>
      <c r="F204" s="41" t="s">
        <v>664</v>
      </c>
      <c r="G204" s="41" t="s">
        <v>665</v>
      </c>
      <c r="H204" s="41" t="s">
        <v>666</v>
      </c>
      <c r="I204" s="41">
        <v>25</v>
      </c>
      <c r="J204" s="41" t="s">
        <v>618</v>
      </c>
      <c r="K204" s="41" t="s">
        <v>667</v>
      </c>
      <c r="L204" s="315" t="s">
        <v>89</v>
      </c>
      <c r="M204" s="156" t="s">
        <v>668</v>
      </c>
      <c r="N204" s="316">
        <v>0.05</v>
      </c>
      <c r="O204" s="317">
        <v>0.3</v>
      </c>
      <c r="P204" s="41" t="s">
        <v>113</v>
      </c>
      <c r="Q204" s="318" t="s">
        <v>621</v>
      </c>
      <c r="R204" s="61"/>
      <c r="S204" s="61"/>
      <c r="T204" s="61" t="s">
        <v>622</v>
      </c>
      <c r="U204" s="41" t="s">
        <v>623</v>
      </c>
      <c r="V204" s="41" t="s">
        <v>624</v>
      </c>
      <c r="W204" s="6">
        <v>194</v>
      </c>
      <c r="X204" s="31" t="s">
        <v>95</v>
      </c>
      <c r="Y204" s="62" t="s">
        <v>669</v>
      </c>
      <c r="Z204" s="63">
        <v>43282</v>
      </c>
      <c r="AA204" s="63">
        <v>43434</v>
      </c>
      <c r="AB204" s="39"/>
      <c r="AC204" s="40">
        <v>1</v>
      </c>
      <c r="AD204" s="41" t="s">
        <v>97</v>
      </c>
      <c r="AE204" s="41" t="s">
        <v>670</v>
      </c>
      <c r="AF204" s="41" t="s">
        <v>671</v>
      </c>
      <c r="AG204" s="41" t="s">
        <v>670</v>
      </c>
      <c r="AH204" s="66" t="s">
        <v>671</v>
      </c>
    </row>
    <row r="205" spans="1:34" ht="42" thickTop="1" thickBot="1" x14ac:dyDescent="0.3">
      <c r="A205" s="311" t="s">
        <v>610</v>
      </c>
      <c r="B205" s="41" t="s">
        <v>650</v>
      </c>
      <c r="C205" s="41" t="s">
        <v>611</v>
      </c>
      <c r="D205" s="156" t="s">
        <v>612</v>
      </c>
      <c r="E205" s="41" t="s">
        <v>613</v>
      </c>
      <c r="F205" s="41" t="s">
        <v>664</v>
      </c>
      <c r="G205" s="41" t="s">
        <v>665</v>
      </c>
      <c r="H205" s="41" t="s">
        <v>666</v>
      </c>
      <c r="I205" s="41">
        <v>25</v>
      </c>
      <c r="J205" s="41" t="s">
        <v>618</v>
      </c>
      <c r="K205" s="41" t="s">
        <v>672</v>
      </c>
      <c r="L205" s="315" t="s">
        <v>89</v>
      </c>
      <c r="M205" s="156" t="s">
        <v>673</v>
      </c>
      <c r="N205" s="316">
        <v>0.05</v>
      </c>
      <c r="O205" s="319">
        <v>0.25</v>
      </c>
      <c r="P205" s="41" t="s">
        <v>113</v>
      </c>
      <c r="Q205" s="41" t="s">
        <v>621</v>
      </c>
      <c r="R205" s="61"/>
      <c r="S205" s="61"/>
      <c r="T205" s="61"/>
      <c r="U205" s="41" t="s">
        <v>623</v>
      </c>
      <c r="V205" s="41" t="s">
        <v>624</v>
      </c>
      <c r="W205" s="17">
        <v>195</v>
      </c>
      <c r="X205" s="31" t="s">
        <v>95</v>
      </c>
      <c r="Y205" s="62" t="s">
        <v>674</v>
      </c>
      <c r="Z205" s="63">
        <v>43132</v>
      </c>
      <c r="AA205" s="63">
        <v>43281</v>
      </c>
      <c r="AB205" s="39"/>
      <c r="AC205" s="40">
        <v>1</v>
      </c>
      <c r="AD205" s="41" t="s">
        <v>97</v>
      </c>
      <c r="AE205" s="41" t="s">
        <v>670</v>
      </c>
      <c r="AF205" s="41" t="s">
        <v>671</v>
      </c>
      <c r="AG205" s="41" t="s">
        <v>670</v>
      </c>
      <c r="AH205" s="66" t="s">
        <v>671</v>
      </c>
    </row>
    <row r="206" spans="1:34" ht="42" thickTop="1" thickBot="1" x14ac:dyDescent="0.3">
      <c r="A206" s="311" t="s">
        <v>610</v>
      </c>
      <c r="B206" s="41" t="s">
        <v>650</v>
      </c>
      <c r="C206" s="41" t="s">
        <v>611</v>
      </c>
      <c r="D206" s="156" t="s">
        <v>612</v>
      </c>
      <c r="E206" s="41" t="s">
        <v>613</v>
      </c>
      <c r="F206" s="41" t="s">
        <v>664</v>
      </c>
      <c r="G206" s="41" t="s">
        <v>665</v>
      </c>
      <c r="H206" s="41" t="s">
        <v>666</v>
      </c>
      <c r="I206" s="41">
        <v>25</v>
      </c>
      <c r="J206" s="41" t="s">
        <v>618</v>
      </c>
      <c r="K206" s="41" t="s">
        <v>675</v>
      </c>
      <c r="L206" s="315" t="s">
        <v>89</v>
      </c>
      <c r="M206" s="156" t="s">
        <v>676</v>
      </c>
      <c r="N206" s="316">
        <v>0.05</v>
      </c>
      <c r="O206" s="41">
        <v>350</v>
      </c>
      <c r="P206" s="41" t="s">
        <v>91</v>
      </c>
      <c r="Q206" s="41" t="s">
        <v>621</v>
      </c>
      <c r="R206" s="61"/>
      <c r="S206" s="61"/>
      <c r="T206" s="61"/>
      <c r="U206" s="41" t="s">
        <v>623</v>
      </c>
      <c r="V206" s="41" t="s">
        <v>624</v>
      </c>
      <c r="W206" s="6">
        <v>196</v>
      </c>
      <c r="X206" s="31" t="s">
        <v>95</v>
      </c>
      <c r="Y206" s="62" t="s">
        <v>677</v>
      </c>
      <c r="Z206" s="63">
        <v>43191</v>
      </c>
      <c r="AA206" s="63">
        <v>43281</v>
      </c>
      <c r="AB206" s="39"/>
      <c r="AC206" s="40">
        <v>1</v>
      </c>
      <c r="AD206" s="41" t="s">
        <v>97</v>
      </c>
      <c r="AE206" s="41" t="s">
        <v>670</v>
      </c>
      <c r="AF206" s="41" t="s">
        <v>671</v>
      </c>
      <c r="AG206" s="41" t="s">
        <v>670</v>
      </c>
      <c r="AH206" s="66" t="s">
        <v>671</v>
      </c>
    </row>
    <row r="207" spans="1:34" ht="42" thickTop="1" thickBot="1" x14ac:dyDescent="0.3">
      <c r="A207" s="311" t="s">
        <v>610</v>
      </c>
      <c r="B207" s="41" t="s">
        <v>650</v>
      </c>
      <c r="C207" s="41" t="s">
        <v>611</v>
      </c>
      <c r="D207" s="156" t="s">
        <v>612</v>
      </c>
      <c r="E207" s="41" t="s">
        <v>613</v>
      </c>
      <c r="F207" s="41" t="s">
        <v>664</v>
      </c>
      <c r="G207" s="41" t="s">
        <v>665</v>
      </c>
      <c r="H207" s="41" t="s">
        <v>666</v>
      </c>
      <c r="I207" s="41">
        <v>25</v>
      </c>
      <c r="J207" s="41" t="s">
        <v>618</v>
      </c>
      <c r="K207" s="41" t="s">
        <v>678</v>
      </c>
      <c r="L207" s="315" t="s">
        <v>89</v>
      </c>
      <c r="M207" s="156" t="s">
        <v>679</v>
      </c>
      <c r="N207" s="316">
        <v>0.05</v>
      </c>
      <c r="O207" s="41">
        <v>1</v>
      </c>
      <c r="P207" s="41" t="s">
        <v>91</v>
      </c>
      <c r="Q207" s="41" t="s">
        <v>621</v>
      </c>
      <c r="R207" s="61"/>
      <c r="S207" s="61"/>
      <c r="T207" s="61" t="s">
        <v>622</v>
      </c>
      <c r="U207" s="41" t="s">
        <v>623</v>
      </c>
      <c r="V207" s="41" t="s">
        <v>624</v>
      </c>
      <c r="W207" s="17">
        <v>197</v>
      </c>
      <c r="X207" s="31" t="s">
        <v>95</v>
      </c>
      <c r="Y207" s="62" t="s">
        <v>680</v>
      </c>
      <c r="Z207" s="63">
        <v>43374</v>
      </c>
      <c r="AA207" s="63">
        <v>43434</v>
      </c>
      <c r="AB207" s="39"/>
      <c r="AC207" s="40">
        <v>1</v>
      </c>
      <c r="AD207" s="41" t="s">
        <v>97</v>
      </c>
      <c r="AE207" s="41" t="s">
        <v>670</v>
      </c>
      <c r="AF207" s="41" t="s">
        <v>671</v>
      </c>
      <c r="AG207" s="41" t="s">
        <v>670</v>
      </c>
      <c r="AH207" s="66" t="s">
        <v>671</v>
      </c>
    </row>
    <row r="208" spans="1:34" ht="42" thickTop="1" thickBot="1" x14ac:dyDescent="0.3">
      <c r="A208" s="311" t="s">
        <v>610</v>
      </c>
      <c r="B208" s="41" t="s">
        <v>650</v>
      </c>
      <c r="C208" s="41" t="s">
        <v>611</v>
      </c>
      <c r="D208" s="156" t="s">
        <v>612</v>
      </c>
      <c r="E208" s="41" t="s">
        <v>613</v>
      </c>
      <c r="F208" s="41" t="s">
        <v>664</v>
      </c>
      <c r="G208" s="41" t="s">
        <v>665</v>
      </c>
      <c r="H208" s="41" t="s">
        <v>666</v>
      </c>
      <c r="I208" s="41">
        <v>25</v>
      </c>
      <c r="J208" s="41" t="s">
        <v>618</v>
      </c>
      <c r="K208" s="318" t="s">
        <v>681</v>
      </c>
      <c r="L208" s="320" t="s">
        <v>11</v>
      </c>
      <c r="M208" s="156" t="s">
        <v>682</v>
      </c>
      <c r="N208" s="316">
        <v>0.05</v>
      </c>
      <c r="O208" s="41">
        <v>1</v>
      </c>
      <c r="P208" s="41" t="s">
        <v>91</v>
      </c>
      <c r="Q208" s="41" t="s">
        <v>621</v>
      </c>
      <c r="R208" s="61"/>
      <c r="S208" s="61"/>
      <c r="T208" s="61" t="s">
        <v>622</v>
      </c>
      <c r="U208" s="41" t="s">
        <v>623</v>
      </c>
      <c r="V208" s="41" t="s">
        <v>624</v>
      </c>
      <c r="W208" s="6">
        <v>198</v>
      </c>
      <c r="X208" s="31" t="s">
        <v>95</v>
      </c>
      <c r="Y208" s="321" t="s">
        <v>683</v>
      </c>
      <c r="Z208" s="63">
        <v>43282</v>
      </c>
      <c r="AA208" s="63">
        <v>43434</v>
      </c>
      <c r="AB208" s="39"/>
      <c r="AC208" s="40">
        <v>1</v>
      </c>
      <c r="AD208" s="41" t="s">
        <v>97</v>
      </c>
      <c r="AE208" s="41" t="s">
        <v>670</v>
      </c>
      <c r="AF208" s="41" t="s">
        <v>671</v>
      </c>
      <c r="AG208" s="41" t="s">
        <v>670</v>
      </c>
      <c r="AH208" s="66" t="s">
        <v>671</v>
      </c>
    </row>
    <row r="209" spans="1:34" ht="42" thickTop="1" thickBot="1" x14ac:dyDescent="0.3">
      <c r="A209" s="311" t="s">
        <v>610</v>
      </c>
      <c r="B209" s="41" t="s">
        <v>650</v>
      </c>
      <c r="C209" s="41" t="s">
        <v>611</v>
      </c>
      <c r="D209" s="156" t="s">
        <v>612</v>
      </c>
      <c r="E209" s="41" t="s">
        <v>613</v>
      </c>
      <c r="F209" s="41" t="s">
        <v>664</v>
      </c>
      <c r="G209" s="41" t="s">
        <v>665</v>
      </c>
      <c r="H209" s="41" t="s">
        <v>666</v>
      </c>
      <c r="I209" s="41">
        <v>25</v>
      </c>
      <c r="J209" s="41" t="s">
        <v>618</v>
      </c>
      <c r="K209" s="318" t="s">
        <v>684</v>
      </c>
      <c r="L209" s="320" t="s">
        <v>11</v>
      </c>
      <c r="M209" s="156" t="s">
        <v>685</v>
      </c>
      <c r="N209" s="316">
        <v>0.05</v>
      </c>
      <c r="O209" s="41">
        <v>1</v>
      </c>
      <c r="P209" s="41" t="s">
        <v>91</v>
      </c>
      <c r="Q209" s="41" t="s">
        <v>621</v>
      </c>
      <c r="R209" s="61"/>
      <c r="S209" s="61"/>
      <c r="T209" s="61" t="s">
        <v>622</v>
      </c>
      <c r="U209" s="41" t="s">
        <v>623</v>
      </c>
      <c r="V209" s="41" t="s">
        <v>624</v>
      </c>
      <c r="W209" s="17">
        <v>199</v>
      </c>
      <c r="X209" s="31" t="s">
        <v>95</v>
      </c>
      <c r="Y209" s="322" t="s">
        <v>686</v>
      </c>
      <c r="Z209" s="63">
        <v>43132</v>
      </c>
      <c r="AA209" s="63">
        <v>43189</v>
      </c>
      <c r="AB209" s="39"/>
      <c r="AC209" s="40">
        <v>1</v>
      </c>
      <c r="AD209" s="41" t="s">
        <v>97</v>
      </c>
      <c r="AE209" s="41" t="s">
        <v>670</v>
      </c>
      <c r="AF209" s="41" t="s">
        <v>671</v>
      </c>
      <c r="AG209" s="41" t="s">
        <v>670</v>
      </c>
      <c r="AH209" s="66" t="s">
        <v>671</v>
      </c>
    </row>
    <row r="210" spans="1:34" ht="42" thickTop="1" thickBot="1" x14ac:dyDescent="0.3">
      <c r="A210" s="311" t="s">
        <v>610</v>
      </c>
      <c r="B210" s="41" t="s">
        <v>650</v>
      </c>
      <c r="C210" s="41" t="s">
        <v>611</v>
      </c>
      <c r="D210" s="156" t="s">
        <v>612</v>
      </c>
      <c r="E210" s="41" t="s">
        <v>613</v>
      </c>
      <c r="F210" s="41" t="s">
        <v>664</v>
      </c>
      <c r="G210" s="41" t="s">
        <v>665</v>
      </c>
      <c r="H210" s="41" t="s">
        <v>666</v>
      </c>
      <c r="I210" s="41">
        <v>25</v>
      </c>
      <c r="J210" s="41" t="s">
        <v>618</v>
      </c>
      <c r="K210" s="41" t="s">
        <v>687</v>
      </c>
      <c r="L210" s="315" t="s">
        <v>89</v>
      </c>
      <c r="M210" s="156" t="s">
        <v>688</v>
      </c>
      <c r="N210" s="316">
        <v>0.05</v>
      </c>
      <c r="O210" s="41">
        <v>25</v>
      </c>
      <c r="P210" s="41" t="s">
        <v>91</v>
      </c>
      <c r="Q210" s="41" t="s">
        <v>621</v>
      </c>
      <c r="R210" s="61"/>
      <c r="S210" s="61"/>
      <c r="T210" s="61"/>
      <c r="U210" s="41" t="s">
        <v>623</v>
      </c>
      <c r="V210" s="41" t="s">
        <v>624</v>
      </c>
      <c r="W210" s="36">
        <v>200</v>
      </c>
      <c r="X210" s="31" t="s">
        <v>95</v>
      </c>
      <c r="Y210" s="62" t="s">
        <v>689</v>
      </c>
      <c r="Z210" s="63">
        <v>43205</v>
      </c>
      <c r="AA210" s="63">
        <v>43434</v>
      </c>
      <c r="AB210" s="39"/>
      <c r="AC210" s="40">
        <v>1</v>
      </c>
      <c r="AD210" s="41" t="s">
        <v>97</v>
      </c>
      <c r="AE210" s="41" t="s">
        <v>670</v>
      </c>
      <c r="AF210" s="41" t="s">
        <v>671</v>
      </c>
      <c r="AG210" s="41" t="s">
        <v>670</v>
      </c>
      <c r="AH210" s="66" t="s">
        <v>671</v>
      </c>
    </row>
    <row r="211" spans="1:34" ht="42" thickTop="1" thickBot="1" x14ac:dyDescent="0.3">
      <c r="A211" s="311" t="s">
        <v>610</v>
      </c>
      <c r="B211" s="41" t="s">
        <v>650</v>
      </c>
      <c r="C211" s="41" t="s">
        <v>611</v>
      </c>
      <c r="D211" s="156" t="s">
        <v>612</v>
      </c>
      <c r="E211" s="41" t="s">
        <v>613</v>
      </c>
      <c r="F211" s="41" t="s">
        <v>664</v>
      </c>
      <c r="G211" s="41" t="s">
        <v>665</v>
      </c>
      <c r="H211" s="41" t="s">
        <v>666</v>
      </c>
      <c r="I211" s="41">
        <v>25</v>
      </c>
      <c r="J211" s="41" t="s">
        <v>618</v>
      </c>
      <c r="K211" s="41" t="s">
        <v>690</v>
      </c>
      <c r="L211" s="315" t="s">
        <v>89</v>
      </c>
      <c r="M211" s="156" t="s">
        <v>691</v>
      </c>
      <c r="N211" s="316">
        <v>0.05</v>
      </c>
      <c r="O211" s="41">
        <v>25</v>
      </c>
      <c r="P211" s="41" t="s">
        <v>91</v>
      </c>
      <c r="Q211" s="41" t="s">
        <v>621</v>
      </c>
      <c r="R211" s="61"/>
      <c r="S211" s="61"/>
      <c r="T211" s="61"/>
      <c r="U211" s="41" t="s">
        <v>623</v>
      </c>
      <c r="V211" s="41" t="s">
        <v>624</v>
      </c>
      <c r="W211" s="36">
        <v>201</v>
      </c>
      <c r="X211" s="31" t="s">
        <v>95</v>
      </c>
      <c r="Y211" s="62" t="s">
        <v>692</v>
      </c>
      <c r="Z211" s="63">
        <v>43282</v>
      </c>
      <c r="AA211" s="63">
        <v>43434</v>
      </c>
      <c r="AB211" s="39"/>
      <c r="AC211" s="40">
        <v>1</v>
      </c>
      <c r="AD211" s="41" t="s">
        <v>97</v>
      </c>
      <c r="AE211" s="41" t="s">
        <v>670</v>
      </c>
      <c r="AF211" s="41" t="s">
        <v>671</v>
      </c>
      <c r="AG211" s="41" t="s">
        <v>670</v>
      </c>
      <c r="AH211" s="66" t="s">
        <v>671</v>
      </c>
    </row>
    <row r="212" spans="1:34" ht="42" thickTop="1" thickBot="1" x14ac:dyDescent="0.3">
      <c r="A212" s="311" t="s">
        <v>610</v>
      </c>
      <c r="B212" s="41" t="s">
        <v>650</v>
      </c>
      <c r="C212" s="41" t="s">
        <v>611</v>
      </c>
      <c r="D212" s="156" t="s">
        <v>612</v>
      </c>
      <c r="E212" s="41" t="s">
        <v>613</v>
      </c>
      <c r="F212" s="41" t="s">
        <v>664</v>
      </c>
      <c r="G212" s="41" t="s">
        <v>665</v>
      </c>
      <c r="H212" s="41" t="s">
        <v>666</v>
      </c>
      <c r="I212" s="41">
        <v>25</v>
      </c>
      <c r="J212" s="41" t="s">
        <v>618</v>
      </c>
      <c r="K212" s="41" t="s">
        <v>693</v>
      </c>
      <c r="L212" s="315" t="s">
        <v>89</v>
      </c>
      <c r="M212" s="156" t="s">
        <v>694</v>
      </c>
      <c r="N212" s="316">
        <v>0.05</v>
      </c>
      <c r="O212" s="41">
        <v>15</v>
      </c>
      <c r="P212" s="41" t="s">
        <v>91</v>
      </c>
      <c r="Q212" s="41" t="s">
        <v>621</v>
      </c>
      <c r="R212" s="61"/>
      <c r="S212" s="61"/>
      <c r="T212" s="61"/>
      <c r="U212" s="41" t="s">
        <v>623</v>
      </c>
      <c r="V212" s="41" t="s">
        <v>624</v>
      </c>
      <c r="W212" s="36">
        <v>202</v>
      </c>
      <c r="X212" s="31" t="s">
        <v>95</v>
      </c>
      <c r="Y212" s="62" t="s">
        <v>695</v>
      </c>
      <c r="Z212" s="63">
        <v>43205</v>
      </c>
      <c r="AA212" s="63">
        <v>43434</v>
      </c>
      <c r="AB212" s="39"/>
      <c r="AC212" s="40">
        <v>1</v>
      </c>
      <c r="AD212" s="41" t="s">
        <v>97</v>
      </c>
      <c r="AE212" s="41" t="s">
        <v>670</v>
      </c>
      <c r="AF212" s="41" t="s">
        <v>671</v>
      </c>
      <c r="AG212" s="41" t="s">
        <v>670</v>
      </c>
      <c r="AH212" s="66" t="s">
        <v>671</v>
      </c>
    </row>
    <row r="213" spans="1:34" ht="55.5" thickTop="1" thickBot="1" x14ac:dyDescent="0.3">
      <c r="A213" s="323" t="s">
        <v>610</v>
      </c>
      <c r="B213" s="213" t="s">
        <v>650</v>
      </c>
      <c r="C213" s="213" t="s">
        <v>611</v>
      </c>
      <c r="D213" s="324" t="s">
        <v>612</v>
      </c>
      <c r="E213" s="213" t="s">
        <v>613</v>
      </c>
      <c r="F213" s="213" t="s">
        <v>696</v>
      </c>
      <c r="G213" s="213" t="s">
        <v>697</v>
      </c>
      <c r="H213" s="325" t="s">
        <v>698</v>
      </c>
      <c r="I213" s="213">
        <v>100</v>
      </c>
      <c r="J213" s="213" t="s">
        <v>618</v>
      </c>
      <c r="K213" s="326" t="s">
        <v>699</v>
      </c>
      <c r="L213" s="327" t="s">
        <v>89</v>
      </c>
      <c r="M213" s="324" t="s">
        <v>700</v>
      </c>
      <c r="N213" s="328">
        <v>0.05</v>
      </c>
      <c r="O213" s="213">
        <v>15</v>
      </c>
      <c r="P213" s="213" t="s">
        <v>91</v>
      </c>
      <c r="Q213" s="213" t="s">
        <v>621</v>
      </c>
      <c r="R213" s="329"/>
      <c r="S213" s="329"/>
      <c r="T213" s="329"/>
      <c r="U213" s="213" t="s">
        <v>623</v>
      </c>
      <c r="V213" s="213" t="s">
        <v>624</v>
      </c>
      <c r="W213" s="208">
        <v>203</v>
      </c>
      <c r="X213" s="203" t="s">
        <v>95</v>
      </c>
      <c r="Y213" s="209" t="s">
        <v>701</v>
      </c>
      <c r="Z213" s="330">
        <v>43191</v>
      </c>
      <c r="AA213" s="330">
        <v>43434</v>
      </c>
      <c r="AB213" s="211"/>
      <c r="AC213" s="212">
        <v>1</v>
      </c>
      <c r="AD213" s="213" t="s">
        <v>97</v>
      </c>
      <c r="AE213" s="213" t="s">
        <v>702</v>
      </c>
      <c r="AF213" s="213" t="s">
        <v>703</v>
      </c>
      <c r="AG213" s="201" t="s">
        <v>284</v>
      </c>
      <c r="AH213" s="331" t="s">
        <v>704</v>
      </c>
    </row>
    <row r="214" spans="1:34" ht="55.5" thickTop="1" thickBot="1" x14ac:dyDescent="0.3">
      <c r="A214" s="311" t="s">
        <v>610</v>
      </c>
      <c r="B214" s="41" t="s">
        <v>650</v>
      </c>
      <c r="C214" s="41" t="s">
        <v>611</v>
      </c>
      <c r="D214" s="156" t="s">
        <v>612</v>
      </c>
      <c r="E214" s="41" t="s">
        <v>613</v>
      </c>
      <c r="F214" s="41" t="s">
        <v>696</v>
      </c>
      <c r="G214" s="41" t="s">
        <v>697</v>
      </c>
      <c r="H214" s="332" t="s">
        <v>698</v>
      </c>
      <c r="I214" s="41">
        <v>100</v>
      </c>
      <c r="J214" s="41" t="s">
        <v>618</v>
      </c>
      <c r="K214" s="333" t="s">
        <v>705</v>
      </c>
      <c r="L214" s="315" t="s">
        <v>89</v>
      </c>
      <c r="M214" s="156" t="s">
        <v>706</v>
      </c>
      <c r="N214" s="316">
        <v>0.05</v>
      </c>
      <c r="O214" s="41">
        <v>20</v>
      </c>
      <c r="P214" s="41" t="s">
        <v>91</v>
      </c>
      <c r="Q214" s="41" t="s">
        <v>621</v>
      </c>
      <c r="R214" s="61"/>
      <c r="S214" s="61"/>
      <c r="T214" s="61"/>
      <c r="U214" s="41" t="s">
        <v>623</v>
      </c>
      <c r="V214" s="41" t="s">
        <v>624</v>
      </c>
      <c r="W214" s="17">
        <v>204</v>
      </c>
      <c r="X214" s="31" t="s">
        <v>95</v>
      </c>
      <c r="Y214" s="37" t="s">
        <v>707</v>
      </c>
      <c r="Z214" s="334">
        <v>43191</v>
      </c>
      <c r="AA214" s="334">
        <v>43434</v>
      </c>
      <c r="AB214" s="39"/>
      <c r="AC214" s="40">
        <v>1</v>
      </c>
      <c r="AD214" s="41" t="s">
        <v>97</v>
      </c>
      <c r="AE214" s="41" t="s">
        <v>702</v>
      </c>
      <c r="AF214" s="41" t="s">
        <v>703</v>
      </c>
      <c r="AG214" s="28" t="s">
        <v>284</v>
      </c>
      <c r="AH214" s="335" t="s">
        <v>704</v>
      </c>
    </row>
    <row r="215" spans="1:34" ht="55.5" thickTop="1" thickBot="1" x14ac:dyDescent="0.3">
      <c r="A215" s="311" t="s">
        <v>610</v>
      </c>
      <c r="B215" s="58" t="s">
        <v>650</v>
      </c>
      <c r="C215" s="58" t="s">
        <v>611</v>
      </c>
      <c r="D215" s="118" t="s">
        <v>612</v>
      </c>
      <c r="E215" s="58" t="s">
        <v>613</v>
      </c>
      <c r="F215" s="58" t="s">
        <v>696</v>
      </c>
      <c r="G215" s="58" t="s">
        <v>697</v>
      </c>
      <c r="H215" s="336" t="s">
        <v>698</v>
      </c>
      <c r="I215" s="58">
        <v>100</v>
      </c>
      <c r="J215" s="58" t="s">
        <v>618</v>
      </c>
      <c r="K215" s="337" t="s">
        <v>708</v>
      </c>
      <c r="L215" s="119" t="s">
        <v>89</v>
      </c>
      <c r="M215" s="118" t="s">
        <v>709</v>
      </c>
      <c r="N215" s="120">
        <v>0.05</v>
      </c>
      <c r="O215" s="58">
        <v>100</v>
      </c>
      <c r="P215" s="58" t="s">
        <v>113</v>
      </c>
      <c r="Q215" s="58" t="s">
        <v>621</v>
      </c>
      <c r="R215" s="51"/>
      <c r="S215" s="51"/>
      <c r="T215" s="51" t="s">
        <v>622</v>
      </c>
      <c r="U215" s="58" t="s">
        <v>623</v>
      </c>
      <c r="V215" s="58" t="s">
        <v>624</v>
      </c>
      <c r="W215" s="53">
        <v>205</v>
      </c>
      <c r="X215" s="47" t="s">
        <v>95</v>
      </c>
      <c r="Y215" s="68" t="s">
        <v>710</v>
      </c>
      <c r="Z215" s="338">
        <v>43282</v>
      </c>
      <c r="AA215" s="338">
        <v>43434</v>
      </c>
      <c r="AB215" s="56"/>
      <c r="AC215" s="57">
        <v>1</v>
      </c>
      <c r="AD215" s="58" t="s">
        <v>97</v>
      </c>
      <c r="AE215" s="58" t="s">
        <v>702</v>
      </c>
      <c r="AF215" s="58" t="s">
        <v>703</v>
      </c>
      <c r="AG215" s="44" t="s">
        <v>284</v>
      </c>
      <c r="AH215" s="339" t="s">
        <v>704</v>
      </c>
    </row>
    <row r="216" spans="1:34" ht="27.75" thickTop="1" x14ac:dyDescent="0.25">
      <c r="A216" s="908" t="s">
        <v>230</v>
      </c>
      <c r="B216" s="911" t="s">
        <v>230</v>
      </c>
      <c r="C216" s="911" t="s">
        <v>231</v>
      </c>
      <c r="D216" s="914" t="s">
        <v>711</v>
      </c>
      <c r="E216" s="911" t="s">
        <v>712</v>
      </c>
      <c r="F216" s="911" t="s">
        <v>713</v>
      </c>
      <c r="G216" s="911" t="s">
        <v>714</v>
      </c>
      <c r="H216" s="911" t="s">
        <v>715</v>
      </c>
      <c r="I216" s="911">
        <v>100</v>
      </c>
      <c r="J216" s="911" t="s">
        <v>113</v>
      </c>
      <c r="K216" s="911" t="s">
        <v>716</v>
      </c>
      <c r="L216" s="940" t="s">
        <v>89</v>
      </c>
      <c r="M216" s="914" t="s">
        <v>717</v>
      </c>
      <c r="N216" s="973">
        <v>0.05</v>
      </c>
      <c r="O216" s="911">
        <v>100</v>
      </c>
      <c r="P216" s="911" t="s">
        <v>113</v>
      </c>
      <c r="Q216" s="911" t="s">
        <v>208</v>
      </c>
      <c r="R216" s="911"/>
      <c r="S216" s="911"/>
      <c r="T216" s="1012"/>
      <c r="U216" s="911" t="s">
        <v>238</v>
      </c>
      <c r="V216" s="911" t="s">
        <v>239</v>
      </c>
      <c r="W216" s="6">
        <v>206</v>
      </c>
      <c r="X216" s="7" t="s">
        <v>95</v>
      </c>
      <c r="Y216" s="304" t="s">
        <v>718</v>
      </c>
      <c r="Z216" s="133">
        <v>43132</v>
      </c>
      <c r="AA216" s="133">
        <v>43190</v>
      </c>
      <c r="AB216" s="134">
        <f t="shared" ref="AB216:AB244" si="10">+AA216-Z216</f>
        <v>58</v>
      </c>
      <c r="AC216" s="135">
        <v>0.5</v>
      </c>
      <c r="AD216" s="136" t="s">
        <v>97</v>
      </c>
      <c r="AE216" s="137" t="s">
        <v>241</v>
      </c>
      <c r="AF216" s="137" t="s">
        <v>242</v>
      </c>
      <c r="AG216" s="137" t="s">
        <v>241</v>
      </c>
      <c r="AH216" s="138" t="s">
        <v>242</v>
      </c>
    </row>
    <row r="217" spans="1:34" ht="27.75" thickBot="1" x14ac:dyDescent="0.3">
      <c r="A217" s="910"/>
      <c r="B217" s="913"/>
      <c r="C217" s="913"/>
      <c r="D217" s="916"/>
      <c r="E217" s="913"/>
      <c r="F217" s="913"/>
      <c r="G217" s="913"/>
      <c r="H217" s="913"/>
      <c r="I217" s="913"/>
      <c r="J217" s="913"/>
      <c r="K217" s="913"/>
      <c r="L217" s="942"/>
      <c r="M217" s="916"/>
      <c r="N217" s="974"/>
      <c r="O217" s="913"/>
      <c r="P217" s="913"/>
      <c r="Q217" s="913"/>
      <c r="R217" s="913"/>
      <c r="S217" s="913"/>
      <c r="T217" s="1013"/>
      <c r="U217" s="913"/>
      <c r="V217" s="913"/>
      <c r="W217" s="17">
        <v>207</v>
      </c>
      <c r="X217" s="18" t="s">
        <v>95</v>
      </c>
      <c r="Y217" s="306" t="s">
        <v>719</v>
      </c>
      <c r="Z217" s="145">
        <v>43221</v>
      </c>
      <c r="AA217" s="145">
        <v>43434</v>
      </c>
      <c r="AB217" s="146">
        <f t="shared" si="10"/>
        <v>213</v>
      </c>
      <c r="AC217" s="340">
        <v>0.5</v>
      </c>
      <c r="AD217" s="147" t="s">
        <v>97</v>
      </c>
      <c r="AE217" s="148" t="s">
        <v>241</v>
      </c>
      <c r="AF217" s="148" t="s">
        <v>242</v>
      </c>
      <c r="AG217" s="148" t="s">
        <v>241</v>
      </c>
      <c r="AH217" s="341" t="s">
        <v>242</v>
      </c>
    </row>
    <row r="218" spans="1:34" ht="27.75" thickTop="1" x14ac:dyDescent="0.25">
      <c r="A218" s="908" t="s">
        <v>230</v>
      </c>
      <c r="B218" s="911" t="s">
        <v>230</v>
      </c>
      <c r="C218" s="911" t="s">
        <v>231</v>
      </c>
      <c r="D218" s="914" t="s">
        <v>711</v>
      </c>
      <c r="E218" s="911" t="s">
        <v>712</v>
      </c>
      <c r="F218" s="911" t="s">
        <v>713</v>
      </c>
      <c r="G218" s="911" t="s">
        <v>714</v>
      </c>
      <c r="H218" s="911" t="s">
        <v>715</v>
      </c>
      <c r="I218" s="911">
        <v>100</v>
      </c>
      <c r="J218" s="911" t="s">
        <v>113</v>
      </c>
      <c r="K218" s="802" t="s">
        <v>720</v>
      </c>
      <c r="L218" s="940" t="s">
        <v>89</v>
      </c>
      <c r="M218" s="914" t="s">
        <v>721</v>
      </c>
      <c r="N218" s="973">
        <v>0.08</v>
      </c>
      <c r="O218" s="911">
        <v>1</v>
      </c>
      <c r="P218" s="911" t="s">
        <v>87</v>
      </c>
      <c r="Q218" s="911" t="s">
        <v>208</v>
      </c>
      <c r="R218" s="911"/>
      <c r="S218" s="911"/>
      <c r="T218" s="1012"/>
      <c r="U218" s="911" t="s">
        <v>238</v>
      </c>
      <c r="V218" s="911" t="s">
        <v>239</v>
      </c>
      <c r="W218" s="6">
        <v>208</v>
      </c>
      <c r="X218" s="7" t="s">
        <v>95</v>
      </c>
      <c r="Y218" s="304" t="s">
        <v>722</v>
      </c>
      <c r="Z218" s="133">
        <v>43115</v>
      </c>
      <c r="AA218" s="133">
        <v>43131</v>
      </c>
      <c r="AB218" s="134">
        <f t="shared" si="10"/>
        <v>16</v>
      </c>
      <c r="AC218" s="135">
        <v>0.25</v>
      </c>
      <c r="AD218" s="136" t="s">
        <v>97</v>
      </c>
      <c r="AE218" s="137" t="s">
        <v>241</v>
      </c>
      <c r="AF218" s="137" t="s">
        <v>242</v>
      </c>
      <c r="AG218" s="137" t="s">
        <v>241</v>
      </c>
      <c r="AH218" s="138" t="s">
        <v>242</v>
      </c>
    </row>
    <row r="219" spans="1:34" ht="40.5" x14ac:dyDescent="0.25">
      <c r="A219" s="909"/>
      <c r="B219" s="912"/>
      <c r="C219" s="912"/>
      <c r="D219" s="915"/>
      <c r="E219" s="912"/>
      <c r="F219" s="912"/>
      <c r="G219" s="912"/>
      <c r="H219" s="912"/>
      <c r="I219" s="912"/>
      <c r="J219" s="912"/>
      <c r="K219" s="810"/>
      <c r="L219" s="941"/>
      <c r="M219" s="915"/>
      <c r="N219" s="977"/>
      <c r="O219" s="912"/>
      <c r="P219" s="912"/>
      <c r="Q219" s="912"/>
      <c r="R219" s="912"/>
      <c r="S219" s="912"/>
      <c r="T219" s="1014"/>
      <c r="U219" s="912"/>
      <c r="V219" s="912"/>
      <c r="W219" s="73">
        <v>209</v>
      </c>
      <c r="X219" s="74" t="s">
        <v>95</v>
      </c>
      <c r="Y219" s="305" t="s">
        <v>723</v>
      </c>
      <c r="Z219" s="342">
        <v>43115</v>
      </c>
      <c r="AA219" s="342">
        <v>43190</v>
      </c>
      <c r="AB219" s="140">
        <f t="shared" si="10"/>
        <v>75</v>
      </c>
      <c r="AC219" s="343">
        <v>0.25</v>
      </c>
      <c r="AD219" s="141" t="s">
        <v>97</v>
      </c>
      <c r="AE219" s="142" t="s">
        <v>241</v>
      </c>
      <c r="AF219" s="142" t="s">
        <v>242</v>
      </c>
      <c r="AG219" s="142" t="s">
        <v>241</v>
      </c>
      <c r="AH219" s="344" t="s">
        <v>242</v>
      </c>
    </row>
    <row r="220" spans="1:34" ht="27" x14ac:dyDescent="0.25">
      <c r="A220" s="909"/>
      <c r="B220" s="912"/>
      <c r="C220" s="912"/>
      <c r="D220" s="915"/>
      <c r="E220" s="912"/>
      <c r="F220" s="912"/>
      <c r="G220" s="912"/>
      <c r="H220" s="912"/>
      <c r="I220" s="912"/>
      <c r="J220" s="912"/>
      <c r="K220" s="810"/>
      <c r="L220" s="941"/>
      <c r="M220" s="915"/>
      <c r="N220" s="977"/>
      <c r="O220" s="912"/>
      <c r="P220" s="912"/>
      <c r="Q220" s="912"/>
      <c r="R220" s="912"/>
      <c r="S220" s="912"/>
      <c r="T220" s="1014"/>
      <c r="U220" s="912"/>
      <c r="V220" s="912"/>
      <c r="W220" s="73">
        <v>210</v>
      </c>
      <c r="X220" s="74" t="s">
        <v>95</v>
      </c>
      <c r="Y220" s="305" t="s">
        <v>724</v>
      </c>
      <c r="Z220" s="342">
        <v>43115</v>
      </c>
      <c r="AA220" s="342">
        <v>43190</v>
      </c>
      <c r="AB220" s="140">
        <f t="shared" si="10"/>
        <v>75</v>
      </c>
      <c r="AC220" s="343">
        <v>0.25</v>
      </c>
      <c r="AD220" s="141" t="s">
        <v>97</v>
      </c>
      <c r="AE220" s="142" t="s">
        <v>241</v>
      </c>
      <c r="AF220" s="142" t="s">
        <v>242</v>
      </c>
      <c r="AG220" s="142" t="s">
        <v>241</v>
      </c>
      <c r="AH220" s="344" t="s">
        <v>242</v>
      </c>
    </row>
    <row r="221" spans="1:34" ht="41.25" thickBot="1" x14ac:dyDescent="0.3">
      <c r="A221" s="910"/>
      <c r="B221" s="913"/>
      <c r="C221" s="913"/>
      <c r="D221" s="916"/>
      <c r="E221" s="913"/>
      <c r="F221" s="913"/>
      <c r="G221" s="913"/>
      <c r="H221" s="913"/>
      <c r="I221" s="913"/>
      <c r="J221" s="913"/>
      <c r="K221" s="803"/>
      <c r="L221" s="942"/>
      <c r="M221" s="916"/>
      <c r="N221" s="974"/>
      <c r="O221" s="913"/>
      <c r="P221" s="913"/>
      <c r="Q221" s="913"/>
      <c r="R221" s="913"/>
      <c r="S221" s="913"/>
      <c r="T221" s="1013"/>
      <c r="U221" s="913"/>
      <c r="V221" s="913"/>
      <c r="W221" s="17">
        <v>211</v>
      </c>
      <c r="X221" s="18" t="s">
        <v>95</v>
      </c>
      <c r="Y221" s="306" t="s">
        <v>725</v>
      </c>
      <c r="Z221" s="345">
        <v>43115</v>
      </c>
      <c r="AA221" s="345">
        <v>43190</v>
      </c>
      <c r="AB221" s="146">
        <f t="shared" si="10"/>
        <v>75</v>
      </c>
      <c r="AC221" s="340">
        <v>0.25</v>
      </c>
      <c r="AD221" s="147" t="s">
        <v>97</v>
      </c>
      <c r="AE221" s="148" t="s">
        <v>241</v>
      </c>
      <c r="AF221" s="148" t="s">
        <v>726</v>
      </c>
      <c r="AG221" s="148" t="s">
        <v>241</v>
      </c>
      <c r="AH221" s="341" t="s">
        <v>242</v>
      </c>
    </row>
    <row r="222" spans="1:34" ht="55.5" thickTop="1" thickBot="1" x14ac:dyDescent="0.3">
      <c r="A222" s="346" t="s">
        <v>230</v>
      </c>
      <c r="B222" s="347" t="s">
        <v>230</v>
      </c>
      <c r="C222" s="347" t="s">
        <v>231</v>
      </c>
      <c r="D222" s="348" t="s">
        <v>711</v>
      </c>
      <c r="E222" s="347" t="s">
        <v>712</v>
      </c>
      <c r="F222" s="347" t="s">
        <v>713</v>
      </c>
      <c r="G222" s="347" t="s">
        <v>714</v>
      </c>
      <c r="H222" s="347" t="s">
        <v>715</v>
      </c>
      <c r="I222" s="349">
        <v>100</v>
      </c>
      <c r="J222" s="350" t="s">
        <v>113</v>
      </c>
      <c r="K222" s="347" t="s">
        <v>727</v>
      </c>
      <c r="L222" s="351" t="s">
        <v>89</v>
      </c>
      <c r="M222" s="348" t="s">
        <v>728</v>
      </c>
      <c r="N222" s="352">
        <v>0.05</v>
      </c>
      <c r="O222" s="347">
        <v>1</v>
      </c>
      <c r="P222" s="347" t="s">
        <v>87</v>
      </c>
      <c r="Q222" s="347" t="s">
        <v>208</v>
      </c>
      <c r="R222" s="347"/>
      <c r="S222" s="347"/>
      <c r="T222" s="353"/>
      <c r="U222" s="347" t="s">
        <v>238</v>
      </c>
      <c r="V222" s="347" t="s">
        <v>239</v>
      </c>
      <c r="W222" s="208">
        <v>212</v>
      </c>
      <c r="X222" s="203" t="s">
        <v>95</v>
      </c>
      <c r="Y222" s="348" t="s">
        <v>729</v>
      </c>
      <c r="Z222" s="354">
        <v>43191</v>
      </c>
      <c r="AA222" s="354">
        <v>43220</v>
      </c>
      <c r="AB222" s="355">
        <f>+AA222-Z222</f>
        <v>29</v>
      </c>
      <c r="AC222" s="356">
        <v>1</v>
      </c>
      <c r="AD222" s="242" t="s">
        <v>97</v>
      </c>
      <c r="AE222" s="347" t="s">
        <v>241</v>
      </c>
      <c r="AF222" s="347" t="s">
        <v>726</v>
      </c>
      <c r="AG222" s="347" t="s">
        <v>241</v>
      </c>
      <c r="AH222" s="357" t="s">
        <v>242</v>
      </c>
    </row>
    <row r="223" spans="1:34" ht="27.75" thickTop="1" x14ac:dyDescent="0.25">
      <c r="A223" s="908" t="s">
        <v>230</v>
      </c>
      <c r="B223" s="911" t="s">
        <v>230</v>
      </c>
      <c r="C223" s="911" t="s">
        <v>231</v>
      </c>
      <c r="D223" s="914" t="s">
        <v>711</v>
      </c>
      <c r="E223" s="911" t="s">
        <v>712</v>
      </c>
      <c r="F223" s="911" t="s">
        <v>713</v>
      </c>
      <c r="G223" s="911" t="s">
        <v>714</v>
      </c>
      <c r="H223" s="911" t="s">
        <v>715</v>
      </c>
      <c r="I223" s="911">
        <v>100</v>
      </c>
      <c r="J223" s="911" t="s">
        <v>113</v>
      </c>
      <c r="K223" s="911" t="s">
        <v>730</v>
      </c>
      <c r="L223" s="940" t="s">
        <v>89</v>
      </c>
      <c r="M223" s="914" t="s">
        <v>731</v>
      </c>
      <c r="N223" s="973">
        <v>0.05</v>
      </c>
      <c r="O223" s="911">
        <v>100</v>
      </c>
      <c r="P223" s="911" t="s">
        <v>113</v>
      </c>
      <c r="Q223" s="911" t="s">
        <v>208</v>
      </c>
      <c r="R223" s="911"/>
      <c r="S223" s="911"/>
      <c r="T223" s="971"/>
      <c r="U223" s="911" t="s">
        <v>238</v>
      </c>
      <c r="V223" s="911" t="s">
        <v>239</v>
      </c>
      <c r="W223" s="6">
        <v>213</v>
      </c>
      <c r="X223" s="7" t="s">
        <v>95</v>
      </c>
      <c r="Y223" s="304" t="s">
        <v>732</v>
      </c>
      <c r="Z223" s="133">
        <v>43102</v>
      </c>
      <c r="AA223" s="133">
        <v>43446</v>
      </c>
      <c r="AB223" s="134">
        <f t="shared" si="10"/>
        <v>344</v>
      </c>
      <c r="AC223" s="135">
        <v>0.2</v>
      </c>
      <c r="AD223" s="136" t="s">
        <v>97</v>
      </c>
      <c r="AE223" s="137" t="s">
        <v>241</v>
      </c>
      <c r="AF223" s="137" t="s">
        <v>726</v>
      </c>
      <c r="AG223" s="137"/>
      <c r="AH223" s="138"/>
    </row>
    <row r="224" spans="1:34" ht="40.5" x14ac:dyDescent="0.25">
      <c r="A224" s="909"/>
      <c r="B224" s="912"/>
      <c r="C224" s="912"/>
      <c r="D224" s="915"/>
      <c r="E224" s="912"/>
      <c r="F224" s="912"/>
      <c r="G224" s="912"/>
      <c r="H224" s="912"/>
      <c r="I224" s="912"/>
      <c r="J224" s="912"/>
      <c r="K224" s="912"/>
      <c r="L224" s="941"/>
      <c r="M224" s="915"/>
      <c r="N224" s="977"/>
      <c r="O224" s="912"/>
      <c r="P224" s="912"/>
      <c r="Q224" s="912"/>
      <c r="R224" s="912"/>
      <c r="S224" s="912"/>
      <c r="T224" s="976"/>
      <c r="U224" s="912"/>
      <c r="V224" s="912"/>
      <c r="W224" s="73">
        <v>214</v>
      </c>
      <c r="X224" s="74" t="s">
        <v>95</v>
      </c>
      <c r="Y224" s="305" t="s">
        <v>733</v>
      </c>
      <c r="Z224" s="139">
        <v>43102</v>
      </c>
      <c r="AA224" s="139">
        <v>43446</v>
      </c>
      <c r="AB224" s="140">
        <f t="shared" si="10"/>
        <v>344</v>
      </c>
      <c r="AC224" s="343">
        <v>0.2</v>
      </c>
      <c r="AD224" s="141" t="s">
        <v>97</v>
      </c>
      <c r="AE224" s="142" t="s">
        <v>734</v>
      </c>
      <c r="AF224" s="142" t="s">
        <v>726</v>
      </c>
      <c r="AG224" s="142"/>
      <c r="AH224" s="344"/>
    </row>
    <row r="225" spans="1:34" ht="27" x14ac:dyDescent="0.25">
      <c r="A225" s="909"/>
      <c r="B225" s="912"/>
      <c r="C225" s="912"/>
      <c r="D225" s="915"/>
      <c r="E225" s="912"/>
      <c r="F225" s="912"/>
      <c r="G225" s="912"/>
      <c r="H225" s="912"/>
      <c r="I225" s="912"/>
      <c r="J225" s="912"/>
      <c r="K225" s="912"/>
      <c r="L225" s="941"/>
      <c r="M225" s="915"/>
      <c r="N225" s="977"/>
      <c r="O225" s="912"/>
      <c r="P225" s="912"/>
      <c r="Q225" s="912"/>
      <c r="R225" s="912"/>
      <c r="S225" s="912"/>
      <c r="T225" s="976"/>
      <c r="U225" s="912"/>
      <c r="V225" s="912"/>
      <c r="W225" s="73">
        <v>215</v>
      </c>
      <c r="X225" s="74" t="s">
        <v>95</v>
      </c>
      <c r="Y225" s="305" t="s">
        <v>735</v>
      </c>
      <c r="Z225" s="139">
        <v>43102</v>
      </c>
      <c r="AA225" s="139">
        <v>43446</v>
      </c>
      <c r="AB225" s="140">
        <f t="shared" si="10"/>
        <v>344</v>
      </c>
      <c r="AC225" s="343">
        <v>0.2</v>
      </c>
      <c r="AD225" s="141" t="s">
        <v>259</v>
      </c>
      <c r="AE225" s="142" t="s">
        <v>241</v>
      </c>
      <c r="AF225" s="142" t="s">
        <v>726</v>
      </c>
      <c r="AG225" s="142"/>
      <c r="AH225" s="344"/>
    </row>
    <row r="226" spans="1:34" ht="27" x14ac:dyDescent="0.25">
      <c r="A226" s="909"/>
      <c r="B226" s="912"/>
      <c r="C226" s="912"/>
      <c r="D226" s="915"/>
      <c r="E226" s="912"/>
      <c r="F226" s="912"/>
      <c r="G226" s="912"/>
      <c r="H226" s="912"/>
      <c r="I226" s="912"/>
      <c r="J226" s="912"/>
      <c r="K226" s="912"/>
      <c r="L226" s="941"/>
      <c r="M226" s="915"/>
      <c r="N226" s="977"/>
      <c r="O226" s="912"/>
      <c r="P226" s="912"/>
      <c r="Q226" s="912"/>
      <c r="R226" s="912"/>
      <c r="S226" s="912"/>
      <c r="T226" s="976"/>
      <c r="U226" s="912"/>
      <c r="V226" s="912"/>
      <c r="W226" s="73">
        <v>216</v>
      </c>
      <c r="X226" s="74" t="s">
        <v>95</v>
      </c>
      <c r="Y226" s="305" t="s">
        <v>736</v>
      </c>
      <c r="Z226" s="139">
        <v>43102</v>
      </c>
      <c r="AA226" s="139">
        <v>43446</v>
      </c>
      <c r="AB226" s="140">
        <f t="shared" si="10"/>
        <v>344</v>
      </c>
      <c r="AC226" s="343">
        <v>0.2</v>
      </c>
      <c r="AD226" s="141" t="s">
        <v>97</v>
      </c>
      <c r="AE226" s="142" t="s">
        <v>241</v>
      </c>
      <c r="AF226" s="142" t="s">
        <v>726</v>
      </c>
      <c r="AG226" s="142"/>
      <c r="AH226" s="344"/>
    </row>
    <row r="227" spans="1:34" ht="27.75" thickBot="1" x14ac:dyDescent="0.3">
      <c r="A227" s="910"/>
      <c r="B227" s="913"/>
      <c r="C227" s="913"/>
      <c r="D227" s="916"/>
      <c r="E227" s="913"/>
      <c r="F227" s="913"/>
      <c r="G227" s="913"/>
      <c r="H227" s="913"/>
      <c r="I227" s="913"/>
      <c r="J227" s="913"/>
      <c r="K227" s="913"/>
      <c r="L227" s="942"/>
      <c r="M227" s="916"/>
      <c r="N227" s="974"/>
      <c r="O227" s="913"/>
      <c r="P227" s="913"/>
      <c r="Q227" s="913"/>
      <c r="R227" s="913"/>
      <c r="S227" s="913"/>
      <c r="T227" s="972"/>
      <c r="U227" s="913"/>
      <c r="V227" s="913"/>
      <c r="W227" s="17">
        <v>217</v>
      </c>
      <c r="X227" s="18" t="s">
        <v>95</v>
      </c>
      <c r="Y227" s="306" t="s">
        <v>737</v>
      </c>
      <c r="Z227" s="145">
        <v>43102</v>
      </c>
      <c r="AA227" s="145">
        <v>43446</v>
      </c>
      <c r="AB227" s="146">
        <f t="shared" si="10"/>
        <v>344</v>
      </c>
      <c r="AC227" s="340">
        <v>0.2</v>
      </c>
      <c r="AD227" s="147" t="s">
        <v>259</v>
      </c>
      <c r="AE227" s="148" t="s">
        <v>241</v>
      </c>
      <c r="AF227" s="148" t="s">
        <v>726</v>
      </c>
      <c r="AG227" s="148"/>
      <c r="AH227" s="341"/>
    </row>
    <row r="228" spans="1:34" ht="15.75" thickTop="1" x14ac:dyDescent="0.25">
      <c r="A228" s="908" t="s">
        <v>230</v>
      </c>
      <c r="B228" s="911" t="s">
        <v>230</v>
      </c>
      <c r="C228" s="911" t="s">
        <v>231</v>
      </c>
      <c r="D228" s="914" t="s">
        <v>711</v>
      </c>
      <c r="E228" s="911" t="s">
        <v>712</v>
      </c>
      <c r="F228" s="911" t="s">
        <v>713</v>
      </c>
      <c r="G228" s="911" t="s">
        <v>714</v>
      </c>
      <c r="H228" s="911" t="s">
        <v>715</v>
      </c>
      <c r="I228" s="911">
        <v>100</v>
      </c>
      <c r="J228" s="911" t="s">
        <v>113</v>
      </c>
      <c r="K228" s="911" t="s">
        <v>738</v>
      </c>
      <c r="L228" s="940" t="s">
        <v>89</v>
      </c>
      <c r="M228" s="914" t="s">
        <v>739</v>
      </c>
      <c r="N228" s="973">
        <v>0.08</v>
      </c>
      <c r="O228" s="911">
        <v>100</v>
      </c>
      <c r="P228" s="911" t="s">
        <v>113</v>
      </c>
      <c r="Q228" s="911" t="s">
        <v>208</v>
      </c>
      <c r="R228" s="911"/>
      <c r="S228" s="911"/>
      <c r="T228" s="971"/>
      <c r="U228" s="911" t="s">
        <v>238</v>
      </c>
      <c r="V228" s="911" t="s">
        <v>239</v>
      </c>
      <c r="W228" s="6">
        <v>218</v>
      </c>
      <c r="X228" s="7" t="s">
        <v>95</v>
      </c>
      <c r="Y228" s="304" t="s">
        <v>740</v>
      </c>
      <c r="Z228" s="133">
        <v>43102</v>
      </c>
      <c r="AA228" s="133">
        <v>43122</v>
      </c>
      <c r="AB228" s="134">
        <f t="shared" si="10"/>
        <v>20</v>
      </c>
      <c r="AC228" s="135">
        <v>0.04</v>
      </c>
      <c r="AD228" s="136" t="s">
        <v>97</v>
      </c>
      <c r="AE228" s="137" t="s">
        <v>241</v>
      </c>
      <c r="AF228" s="137" t="s">
        <v>242</v>
      </c>
      <c r="AG228" s="137"/>
      <c r="AH228" s="138"/>
    </row>
    <row r="229" spans="1:34" x14ac:dyDescent="0.25">
      <c r="A229" s="909"/>
      <c r="B229" s="912"/>
      <c r="C229" s="912"/>
      <c r="D229" s="915"/>
      <c r="E229" s="912"/>
      <c r="F229" s="912"/>
      <c r="G229" s="912"/>
      <c r="H229" s="912"/>
      <c r="I229" s="912"/>
      <c r="J229" s="912"/>
      <c r="K229" s="912"/>
      <c r="L229" s="941"/>
      <c r="M229" s="915"/>
      <c r="N229" s="977"/>
      <c r="O229" s="912"/>
      <c r="P229" s="912"/>
      <c r="Q229" s="912"/>
      <c r="R229" s="912"/>
      <c r="S229" s="912"/>
      <c r="T229" s="976"/>
      <c r="U229" s="912"/>
      <c r="V229" s="912"/>
      <c r="W229" s="73">
        <v>219</v>
      </c>
      <c r="X229" s="74" t="s">
        <v>95</v>
      </c>
      <c r="Y229" s="305" t="s">
        <v>741</v>
      </c>
      <c r="Z229" s="139">
        <v>43101</v>
      </c>
      <c r="AA229" s="139">
        <v>43122</v>
      </c>
      <c r="AB229" s="140">
        <f t="shared" si="10"/>
        <v>21</v>
      </c>
      <c r="AC229" s="343">
        <v>0.08</v>
      </c>
      <c r="AD229" s="141" t="s">
        <v>97</v>
      </c>
      <c r="AE229" s="142" t="s">
        <v>241</v>
      </c>
      <c r="AF229" s="142" t="s">
        <v>242</v>
      </c>
      <c r="AG229" s="142"/>
      <c r="AH229" s="344"/>
    </row>
    <row r="230" spans="1:34" ht="40.5" x14ac:dyDescent="0.25">
      <c r="A230" s="909"/>
      <c r="B230" s="912"/>
      <c r="C230" s="912"/>
      <c r="D230" s="915"/>
      <c r="E230" s="912"/>
      <c r="F230" s="912"/>
      <c r="G230" s="912"/>
      <c r="H230" s="912"/>
      <c r="I230" s="912"/>
      <c r="J230" s="912"/>
      <c r="K230" s="912"/>
      <c r="L230" s="941"/>
      <c r="M230" s="915"/>
      <c r="N230" s="977"/>
      <c r="O230" s="912"/>
      <c r="P230" s="912"/>
      <c r="Q230" s="912"/>
      <c r="R230" s="912"/>
      <c r="S230" s="912"/>
      <c r="T230" s="976"/>
      <c r="U230" s="912"/>
      <c r="V230" s="912"/>
      <c r="W230" s="73">
        <v>220</v>
      </c>
      <c r="X230" s="74" t="s">
        <v>95</v>
      </c>
      <c r="Y230" s="305" t="s">
        <v>742</v>
      </c>
      <c r="Z230" s="139">
        <v>43125</v>
      </c>
      <c r="AA230" s="139">
        <v>43131</v>
      </c>
      <c r="AB230" s="140">
        <f t="shared" si="10"/>
        <v>6</v>
      </c>
      <c r="AC230" s="343">
        <v>0.06</v>
      </c>
      <c r="AD230" s="141" t="s">
        <v>97</v>
      </c>
      <c r="AE230" s="142" t="s">
        <v>241</v>
      </c>
      <c r="AF230" s="142" t="s">
        <v>242</v>
      </c>
      <c r="AG230" s="142"/>
      <c r="AH230" s="344"/>
    </row>
    <row r="231" spans="1:34" x14ac:dyDescent="0.25">
      <c r="A231" s="909"/>
      <c r="B231" s="912"/>
      <c r="C231" s="912"/>
      <c r="D231" s="915"/>
      <c r="E231" s="912"/>
      <c r="F231" s="912"/>
      <c r="G231" s="912"/>
      <c r="H231" s="912"/>
      <c r="I231" s="912"/>
      <c r="J231" s="912"/>
      <c r="K231" s="912"/>
      <c r="L231" s="941"/>
      <c r="M231" s="915"/>
      <c r="N231" s="977"/>
      <c r="O231" s="912"/>
      <c r="P231" s="912"/>
      <c r="Q231" s="912"/>
      <c r="R231" s="912"/>
      <c r="S231" s="912"/>
      <c r="T231" s="976"/>
      <c r="U231" s="912"/>
      <c r="V231" s="912"/>
      <c r="W231" s="73">
        <v>221</v>
      </c>
      <c r="X231" s="74" t="s">
        <v>95</v>
      </c>
      <c r="Y231" s="305" t="s">
        <v>740</v>
      </c>
      <c r="Z231" s="139">
        <v>43375</v>
      </c>
      <c r="AA231" s="139">
        <v>43434</v>
      </c>
      <c r="AB231" s="140">
        <f t="shared" si="10"/>
        <v>59</v>
      </c>
      <c r="AC231" s="343">
        <v>0.1</v>
      </c>
      <c r="AD231" s="141" t="s">
        <v>97</v>
      </c>
      <c r="AE231" s="142" t="s">
        <v>241</v>
      </c>
      <c r="AF231" s="142" t="s">
        <v>242</v>
      </c>
      <c r="AG231" s="142"/>
      <c r="AH231" s="344"/>
    </row>
    <row r="232" spans="1:34" ht="40.5" x14ac:dyDescent="0.25">
      <c r="A232" s="909"/>
      <c r="B232" s="912"/>
      <c r="C232" s="912"/>
      <c r="D232" s="915"/>
      <c r="E232" s="912"/>
      <c r="F232" s="912"/>
      <c r="G232" s="912"/>
      <c r="H232" s="912"/>
      <c r="I232" s="912"/>
      <c r="J232" s="912"/>
      <c r="K232" s="912"/>
      <c r="L232" s="941"/>
      <c r="M232" s="915"/>
      <c r="N232" s="977"/>
      <c r="O232" s="912"/>
      <c r="P232" s="912"/>
      <c r="Q232" s="912"/>
      <c r="R232" s="912"/>
      <c r="S232" s="912"/>
      <c r="T232" s="976"/>
      <c r="U232" s="912"/>
      <c r="V232" s="912"/>
      <c r="W232" s="73">
        <v>222</v>
      </c>
      <c r="X232" s="74" t="s">
        <v>95</v>
      </c>
      <c r="Y232" s="305" t="s">
        <v>743</v>
      </c>
      <c r="Z232" s="139">
        <v>43101</v>
      </c>
      <c r="AA232" s="139">
        <v>43122</v>
      </c>
      <c r="AB232" s="140">
        <f t="shared" si="10"/>
        <v>21</v>
      </c>
      <c r="AC232" s="343">
        <v>0.04</v>
      </c>
      <c r="AD232" s="141" t="s">
        <v>97</v>
      </c>
      <c r="AE232" s="142" t="s">
        <v>241</v>
      </c>
      <c r="AF232" s="142" t="s">
        <v>242</v>
      </c>
      <c r="AG232" s="142"/>
      <c r="AH232" s="344"/>
    </row>
    <row r="233" spans="1:34" x14ac:dyDescent="0.25">
      <c r="A233" s="909"/>
      <c r="B233" s="912"/>
      <c r="C233" s="912"/>
      <c r="D233" s="915"/>
      <c r="E233" s="912"/>
      <c r="F233" s="912"/>
      <c r="G233" s="912"/>
      <c r="H233" s="912"/>
      <c r="I233" s="912"/>
      <c r="J233" s="912"/>
      <c r="K233" s="912"/>
      <c r="L233" s="941"/>
      <c r="M233" s="915"/>
      <c r="N233" s="977"/>
      <c r="O233" s="912"/>
      <c r="P233" s="912"/>
      <c r="Q233" s="912"/>
      <c r="R233" s="912"/>
      <c r="S233" s="912"/>
      <c r="T233" s="976"/>
      <c r="U233" s="912"/>
      <c r="V233" s="912"/>
      <c r="W233" s="73">
        <v>223</v>
      </c>
      <c r="X233" s="74" t="s">
        <v>95</v>
      </c>
      <c r="Y233" s="305" t="s">
        <v>744</v>
      </c>
      <c r="Z233" s="139">
        <v>43102</v>
      </c>
      <c r="AA233" s="139">
        <v>43159</v>
      </c>
      <c r="AB233" s="140">
        <f t="shared" si="10"/>
        <v>57</v>
      </c>
      <c r="AC233" s="343">
        <v>0.08</v>
      </c>
      <c r="AD233" s="141" t="s">
        <v>97</v>
      </c>
      <c r="AE233" s="142" t="s">
        <v>241</v>
      </c>
      <c r="AF233" s="142" t="s">
        <v>242</v>
      </c>
      <c r="AG233" s="142" t="s">
        <v>186</v>
      </c>
      <c r="AH233" s="344" t="s">
        <v>745</v>
      </c>
    </row>
    <row r="234" spans="1:34" ht="27" x14ac:dyDescent="0.25">
      <c r="A234" s="909"/>
      <c r="B234" s="912"/>
      <c r="C234" s="912"/>
      <c r="D234" s="915"/>
      <c r="E234" s="912"/>
      <c r="F234" s="912"/>
      <c r="G234" s="912"/>
      <c r="H234" s="912"/>
      <c r="I234" s="912"/>
      <c r="J234" s="912"/>
      <c r="K234" s="912"/>
      <c r="L234" s="941"/>
      <c r="M234" s="915"/>
      <c r="N234" s="977"/>
      <c r="O234" s="912"/>
      <c r="P234" s="912"/>
      <c r="Q234" s="912"/>
      <c r="R234" s="912"/>
      <c r="S234" s="912"/>
      <c r="T234" s="976"/>
      <c r="U234" s="912"/>
      <c r="V234" s="912"/>
      <c r="W234" s="73">
        <v>224</v>
      </c>
      <c r="X234" s="74" t="s">
        <v>95</v>
      </c>
      <c r="Y234" s="305" t="s">
        <v>746</v>
      </c>
      <c r="Z234" s="139">
        <v>43174</v>
      </c>
      <c r="AA234" s="139">
        <v>43446</v>
      </c>
      <c r="AB234" s="140">
        <f t="shared" si="10"/>
        <v>272</v>
      </c>
      <c r="AC234" s="343">
        <v>0.02</v>
      </c>
      <c r="AD234" s="141" t="s">
        <v>97</v>
      </c>
      <c r="AE234" s="142" t="s">
        <v>241</v>
      </c>
      <c r="AF234" s="142" t="s">
        <v>242</v>
      </c>
      <c r="AG234" s="142" t="s">
        <v>186</v>
      </c>
      <c r="AH234" s="344" t="s">
        <v>745</v>
      </c>
    </row>
    <row r="235" spans="1:34" ht="27" x14ac:dyDescent="0.25">
      <c r="A235" s="909"/>
      <c r="B235" s="912"/>
      <c r="C235" s="912"/>
      <c r="D235" s="915"/>
      <c r="E235" s="912"/>
      <c r="F235" s="912"/>
      <c r="G235" s="912"/>
      <c r="H235" s="912"/>
      <c r="I235" s="912"/>
      <c r="J235" s="912"/>
      <c r="K235" s="912"/>
      <c r="L235" s="941"/>
      <c r="M235" s="915"/>
      <c r="N235" s="977"/>
      <c r="O235" s="912"/>
      <c r="P235" s="912"/>
      <c r="Q235" s="912"/>
      <c r="R235" s="912"/>
      <c r="S235" s="912"/>
      <c r="T235" s="976"/>
      <c r="U235" s="912"/>
      <c r="V235" s="912"/>
      <c r="W235" s="73">
        <v>225</v>
      </c>
      <c r="X235" s="74" t="s">
        <v>95</v>
      </c>
      <c r="Y235" s="305" t="s">
        <v>747</v>
      </c>
      <c r="Z235" s="139">
        <v>43102</v>
      </c>
      <c r="AA235" s="139">
        <v>43120</v>
      </c>
      <c r="AB235" s="140">
        <f t="shared" si="10"/>
        <v>18</v>
      </c>
      <c r="AC235" s="343">
        <v>0.08</v>
      </c>
      <c r="AD235" s="141" t="s">
        <v>97</v>
      </c>
      <c r="AE235" s="142" t="s">
        <v>241</v>
      </c>
      <c r="AF235" s="142" t="s">
        <v>242</v>
      </c>
      <c r="AG235" s="142" t="s">
        <v>186</v>
      </c>
      <c r="AH235" s="344" t="s">
        <v>745</v>
      </c>
    </row>
    <row r="236" spans="1:34" ht="27" x14ac:dyDescent="0.25">
      <c r="A236" s="909"/>
      <c r="B236" s="912"/>
      <c r="C236" s="912"/>
      <c r="D236" s="915"/>
      <c r="E236" s="912"/>
      <c r="F236" s="912"/>
      <c r="G236" s="912"/>
      <c r="H236" s="912"/>
      <c r="I236" s="912"/>
      <c r="J236" s="912"/>
      <c r="K236" s="912"/>
      <c r="L236" s="941"/>
      <c r="M236" s="915"/>
      <c r="N236" s="977"/>
      <c r="O236" s="912"/>
      <c r="P236" s="912"/>
      <c r="Q236" s="912"/>
      <c r="R236" s="912"/>
      <c r="S236" s="912"/>
      <c r="T236" s="976"/>
      <c r="U236" s="912"/>
      <c r="V236" s="912"/>
      <c r="W236" s="73">
        <v>226</v>
      </c>
      <c r="X236" s="74" t="s">
        <v>95</v>
      </c>
      <c r="Y236" s="305" t="s">
        <v>748</v>
      </c>
      <c r="Z236" s="139">
        <v>43133</v>
      </c>
      <c r="AA236" s="139">
        <v>43235</v>
      </c>
      <c r="AB236" s="140">
        <f t="shared" si="10"/>
        <v>102</v>
      </c>
      <c r="AC236" s="343">
        <v>0.02</v>
      </c>
      <c r="AD236" s="141" t="s">
        <v>97</v>
      </c>
      <c r="AE236" s="142" t="s">
        <v>241</v>
      </c>
      <c r="AF236" s="142" t="s">
        <v>242</v>
      </c>
      <c r="AG236" s="142" t="s">
        <v>186</v>
      </c>
      <c r="AH236" s="344" t="s">
        <v>745</v>
      </c>
    </row>
    <row r="237" spans="1:34" ht="27" x14ac:dyDescent="0.25">
      <c r="A237" s="909"/>
      <c r="B237" s="912"/>
      <c r="C237" s="912"/>
      <c r="D237" s="915"/>
      <c r="E237" s="912"/>
      <c r="F237" s="912"/>
      <c r="G237" s="912"/>
      <c r="H237" s="912"/>
      <c r="I237" s="912"/>
      <c r="J237" s="912"/>
      <c r="K237" s="912"/>
      <c r="L237" s="941"/>
      <c r="M237" s="915"/>
      <c r="N237" s="977"/>
      <c r="O237" s="912"/>
      <c r="P237" s="912"/>
      <c r="Q237" s="912"/>
      <c r="R237" s="912"/>
      <c r="S237" s="912"/>
      <c r="T237" s="976"/>
      <c r="U237" s="912"/>
      <c r="V237" s="912"/>
      <c r="W237" s="73">
        <v>227</v>
      </c>
      <c r="X237" s="74" t="s">
        <v>95</v>
      </c>
      <c r="Y237" s="305" t="s">
        <v>749</v>
      </c>
      <c r="Z237" s="139">
        <v>43118</v>
      </c>
      <c r="AA237" s="139">
        <v>43131</v>
      </c>
      <c r="AB237" s="140">
        <f t="shared" si="10"/>
        <v>13</v>
      </c>
      <c r="AC237" s="343">
        <v>0.04</v>
      </c>
      <c r="AD237" s="141" t="s">
        <v>97</v>
      </c>
      <c r="AE237" s="142" t="s">
        <v>241</v>
      </c>
      <c r="AF237" s="142" t="s">
        <v>242</v>
      </c>
      <c r="AG237" s="142" t="s">
        <v>186</v>
      </c>
      <c r="AH237" s="344" t="s">
        <v>745</v>
      </c>
    </row>
    <row r="238" spans="1:34" ht="27" x14ac:dyDescent="0.25">
      <c r="A238" s="909"/>
      <c r="B238" s="912"/>
      <c r="C238" s="912"/>
      <c r="D238" s="915"/>
      <c r="E238" s="912"/>
      <c r="F238" s="912"/>
      <c r="G238" s="912"/>
      <c r="H238" s="912"/>
      <c r="I238" s="912"/>
      <c r="J238" s="912"/>
      <c r="K238" s="912"/>
      <c r="L238" s="941"/>
      <c r="M238" s="915"/>
      <c r="N238" s="977"/>
      <c r="O238" s="912"/>
      <c r="P238" s="912"/>
      <c r="Q238" s="912"/>
      <c r="R238" s="912"/>
      <c r="S238" s="912"/>
      <c r="T238" s="976"/>
      <c r="U238" s="912"/>
      <c r="V238" s="912"/>
      <c r="W238" s="73">
        <v>228</v>
      </c>
      <c r="X238" s="74" t="s">
        <v>1605</v>
      </c>
      <c r="Y238" s="305" t="s">
        <v>750</v>
      </c>
      <c r="Z238" s="139">
        <v>43118</v>
      </c>
      <c r="AA238" s="358">
        <v>43434</v>
      </c>
      <c r="AB238" s="140">
        <f t="shared" si="10"/>
        <v>316</v>
      </c>
      <c r="AC238" s="343"/>
      <c r="AD238" s="141" t="s">
        <v>97</v>
      </c>
      <c r="AE238" s="142" t="s">
        <v>241</v>
      </c>
      <c r="AF238" s="142" t="s">
        <v>242</v>
      </c>
      <c r="AG238" s="142" t="s">
        <v>186</v>
      </c>
      <c r="AH238" s="344" t="s">
        <v>745</v>
      </c>
    </row>
    <row r="239" spans="1:34" ht="40.5" x14ac:dyDescent="0.25">
      <c r="A239" s="909"/>
      <c r="B239" s="912"/>
      <c r="C239" s="912"/>
      <c r="D239" s="915"/>
      <c r="E239" s="912"/>
      <c r="F239" s="912"/>
      <c r="G239" s="912"/>
      <c r="H239" s="912"/>
      <c r="I239" s="912"/>
      <c r="J239" s="912"/>
      <c r="K239" s="912"/>
      <c r="L239" s="941"/>
      <c r="M239" s="915"/>
      <c r="N239" s="977"/>
      <c r="O239" s="912"/>
      <c r="P239" s="912"/>
      <c r="Q239" s="912"/>
      <c r="R239" s="912"/>
      <c r="S239" s="912"/>
      <c r="T239" s="976"/>
      <c r="U239" s="912"/>
      <c r="V239" s="912"/>
      <c r="W239" s="73">
        <v>229</v>
      </c>
      <c r="X239" s="74" t="s">
        <v>95</v>
      </c>
      <c r="Y239" s="305" t="s">
        <v>751</v>
      </c>
      <c r="Z239" s="139">
        <v>43101</v>
      </c>
      <c r="AA239" s="139">
        <v>43403</v>
      </c>
      <c r="AB239" s="140">
        <f t="shared" si="10"/>
        <v>302</v>
      </c>
      <c r="AC239" s="343">
        <v>0.02</v>
      </c>
      <c r="AD239" s="141" t="s">
        <v>97</v>
      </c>
      <c r="AE239" s="142" t="s">
        <v>241</v>
      </c>
      <c r="AF239" s="142" t="s">
        <v>242</v>
      </c>
      <c r="AG239" s="142" t="s">
        <v>186</v>
      </c>
      <c r="AH239" s="344" t="s">
        <v>745</v>
      </c>
    </row>
    <row r="240" spans="1:34" ht="27" x14ac:dyDescent="0.25">
      <c r="A240" s="909"/>
      <c r="B240" s="912"/>
      <c r="C240" s="912"/>
      <c r="D240" s="915"/>
      <c r="E240" s="912"/>
      <c r="F240" s="912"/>
      <c r="G240" s="912"/>
      <c r="H240" s="912"/>
      <c r="I240" s="912"/>
      <c r="J240" s="912"/>
      <c r="K240" s="912"/>
      <c r="L240" s="941"/>
      <c r="M240" s="915"/>
      <c r="N240" s="977"/>
      <c r="O240" s="912"/>
      <c r="P240" s="912"/>
      <c r="Q240" s="912"/>
      <c r="R240" s="912"/>
      <c r="S240" s="912"/>
      <c r="T240" s="976"/>
      <c r="U240" s="912"/>
      <c r="V240" s="912"/>
      <c r="W240" s="73">
        <v>230</v>
      </c>
      <c r="X240" s="74" t="s">
        <v>95</v>
      </c>
      <c r="Y240" s="305" t="s">
        <v>752</v>
      </c>
      <c r="Z240" s="139">
        <v>43125</v>
      </c>
      <c r="AA240" s="139">
        <v>43159</v>
      </c>
      <c r="AB240" s="140">
        <f t="shared" si="10"/>
        <v>34</v>
      </c>
      <c r="AC240" s="343">
        <v>0.1</v>
      </c>
      <c r="AD240" s="141" t="s">
        <v>97</v>
      </c>
      <c r="AE240" s="142" t="s">
        <v>241</v>
      </c>
      <c r="AF240" s="142" t="s">
        <v>242</v>
      </c>
      <c r="AG240" s="142" t="s">
        <v>284</v>
      </c>
      <c r="AH240" s="344" t="s">
        <v>753</v>
      </c>
    </row>
    <row r="241" spans="1:34" ht="54" x14ac:dyDescent="0.25">
      <c r="A241" s="909"/>
      <c r="B241" s="912"/>
      <c r="C241" s="912"/>
      <c r="D241" s="915"/>
      <c r="E241" s="912"/>
      <c r="F241" s="912"/>
      <c r="G241" s="912"/>
      <c r="H241" s="912"/>
      <c r="I241" s="912"/>
      <c r="J241" s="912"/>
      <c r="K241" s="912"/>
      <c r="L241" s="941"/>
      <c r="M241" s="915"/>
      <c r="N241" s="977"/>
      <c r="O241" s="912"/>
      <c r="P241" s="912"/>
      <c r="Q241" s="912"/>
      <c r="R241" s="912"/>
      <c r="S241" s="912"/>
      <c r="T241" s="976"/>
      <c r="U241" s="912"/>
      <c r="V241" s="912"/>
      <c r="W241" s="73">
        <v>231</v>
      </c>
      <c r="X241" s="74" t="s">
        <v>95</v>
      </c>
      <c r="Y241" s="305" t="s">
        <v>754</v>
      </c>
      <c r="Z241" s="139">
        <v>43110</v>
      </c>
      <c r="AA241" s="139">
        <v>43383</v>
      </c>
      <c r="AB241" s="140">
        <f t="shared" si="10"/>
        <v>273</v>
      </c>
      <c r="AC241" s="343">
        <v>0.1</v>
      </c>
      <c r="AD241" s="141" t="s">
        <v>97</v>
      </c>
      <c r="AE241" s="142" t="s">
        <v>241</v>
      </c>
      <c r="AF241" s="142" t="s">
        <v>242</v>
      </c>
      <c r="AG241" s="142" t="s">
        <v>755</v>
      </c>
      <c r="AH241" s="344" t="s">
        <v>756</v>
      </c>
    </row>
    <row r="242" spans="1:34" ht="27" x14ac:dyDescent="0.25">
      <c r="A242" s="909"/>
      <c r="B242" s="912"/>
      <c r="C242" s="912"/>
      <c r="D242" s="915"/>
      <c r="E242" s="912"/>
      <c r="F242" s="912"/>
      <c r="G242" s="912"/>
      <c r="H242" s="912"/>
      <c r="I242" s="912"/>
      <c r="J242" s="912"/>
      <c r="K242" s="912"/>
      <c r="L242" s="941"/>
      <c r="M242" s="915"/>
      <c r="N242" s="977"/>
      <c r="O242" s="912"/>
      <c r="P242" s="912"/>
      <c r="Q242" s="912"/>
      <c r="R242" s="912"/>
      <c r="S242" s="912"/>
      <c r="T242" s="976"/>
      <c r="U242" s="912"/>
      <c r="V242" s="912"/>
      <c r="W242" s="73">
        <v>232</v>
      </c>
      <c r="X242" s="74" t="s">
        <v>95</v>
      </c>
      <c r="Y242" s="305" t="s">
        <v>757</v>
      </c>
      <c r="Z242" s="139">
        <v>43101</v>
      </c>
      <c r="AA242" s="139">
        <v>43220</v>
      </c>
      <c r="AB242" s="140">
        <f t="shared" si="10"/>
        <v>119</v>
      </c>
      <c r="AC242" s="343">
        <v>0.08</v>
      </c>
      <c r="AD242" s="141" t="s">
        <v>97</v>
      </c>
      <c r="AE242" s="142" t="s">
        <v>241</v>
      </c>
      <c r="AF242" s="142" t="s">
        <v>242</v>
      </c>
      <c r="AG242" s="142"/>
      <c r="AH242" s="344"/>
    </row>
    <row r="243" spans="1:34" ht="54" x14ac:dyDescent="0.25">
      <c r="A243" s="909"/>
      <c r="B243" s="912"/>
      <c r="C243" s="912"/>
      <c r="D243" s="915"/>
      <c r="E243" s="912"/>
      <c r="F243" s="912"/>
      <c r="G243" s="912"/>
      <c r="H243" s="912"/>
      <c r="I243" s="912"/>
      <c r="J243" s="912"/>
      <c r="K243" s="912"/>
      <c r="L243" s="941"/>
      <c r="M243" s="915"/>
      <c r="N243" s="977"/>
      <c r="O243" s="912"/>
      <c r="P243" s="912"/>
      <c r="Q243" s="912"/>
      <c r="R243" s="912"/>
      <c r="S243" s="912"/>
      <c r="T243" s="976"/>
      <c r="U243" s="912"/>
      <c r="V243" s="912"/>
      <c r="W243" s="73">
        <v>233</v>
      </c>
      <c r="X243" s="74" t="s">
        <v>95</v>
      </c>
      <c r="Y243" s="305" t="s">
        <v>758</v>
      </c>
      <c r="Z243" s="342">
        <v>43101</v>
      </c>
      <c r="AA243" s="342">
        <v>43434</v>
      </c>
      <c r="AB243" s="140">
        <f t="shared" si="10"/>
        <v>333</v>
      </c>
      <c r="AC243" s="343">
        <v>0.08</v>
      </c>
      <c r="AD243" s="141" t="s">
        <v>97</v>
      </c>
      <c r="AE243" s="142" t="s">
        <v>241</v>
      </c>
      <c r="AF243" s="142" t="s">
        <v>242</v>
      </c>
      <c r="AG243" s="142"/>
      <c r="AH243" s="344"/>
    </row>
    <row r="244" spans="1:34" ht="41.25" thickBot="1" x14ac:dyDescent="0.3">
      <c r="A244" s="910"/>
      <c r="B244" s="913"/>
      <c r="C244" s="913"/>
      <c r="D244" s="916"/>
      <c r="E244" s="913"/>
      <c r="F244" s="913"/>
      <c r="G244" s="913"/>
      <c r="H244" s="913"/>
      <c r="I244" s="913"/>
      <c r="J244" s="913"/>
      <c r="K244" s="913"/>
      <c r="L244" s="942"/>
      <c r="M244" s="916"/>
      <c r="N244" s="974"/>
      <c r="O244" s="913"/>
      <c r="P244" s="913"/>
      <c r="Q244" s="913"/>
      <c r="R244" s="913"/>
      <c r="S244" s="913"/>
      <c r="T244" s="972"/>
      <c r="U244" s="913"/>
      <c r="V244" s="913"/>
      <c r="W244" s="17">
        <v>234</v>
      </c>
      <c r="X244" s="18" t="s">
        <v>95</v>
      </c>
      <c r="Y244" s="306" t="s">
        <v>759</v>
      </c>
      <c r="Z244" s="345">
        <v>43174</v>
      </c>
      <c r="AA244" s="345">
        <v>43419</v>
      </c>
      <c r="AB244" s="146">
        <f t="shared" si="10"/>
        <v>245</v>
      </c>
      <c r="AC244" s="340">
        <v>0.06</v>
      </c>
      <c r="AD244" s="147" t="s">
        <v>97</v>
      </c>
      <c r="AE244" s="148" t="s">
        <v>241</v>
      </c>
      <c r="AF244" s="148" t="s">
        <v>242</v>
      </c>
      <c r="AG244" s="148"/>
      <c r="AH244" s="341"/>
    </row>
    <row r="245" spans="1:34" ht="55.5" thickTop="1" thickBot="1" x14ac:dyDescent="0.3">
      <c r="A245" s="359" t="s">
        <v>230</v>
      </c>
      <c r="B245" s="137" t="s">
        <v>230</v>
      </c>
      <c r="C245" s="137" t="s">
        <v>231</v>
      </c>
      <c r="D245" s="304" t="s">
        <v>711</v>
      </c>
      <c r="E245" s="137" t="s">
        <v>712</v>
      </c>
      <c r="F245" s="137" t="s">
        <v>713</v>
      </c>
      <c r="G245" s="137" t="s">
        <v>714</v>
      </c>
      <c r="H245" s="137" t="s">
        <v>715</v>
      </c>
      <c r="I245" s="360">
        <v>100</v>
      </c>
      <c r="J245" s="359" t="s">
        <v>113</v>
      </c>
      <c r="K245" s="137" t="s">
        <v>760</v>
      </c>
      <c r="L245" s="361" t="s">
        <v>89</v>
      </c>
      <c r="M245" s="304" t="s">
        <v>761</v>
      </c>
      <c r="N245" s="362">
        <v>0.05</v>
      </c>
      <c r="O245" s="137">
        <v>1</v>
      </c>
      <c r="P245" s="137" t="s">
        <v>87</v>
      </c>
      <c r="Q245" s="137" t="s">
        <v>208</v>
      </c>
      <c r="R245" s="137"/>
      <c r="S245" s="363">
        <v>120579677</v>
      </c>
      <c r="T245" s="364"/>
      <c r="U245" s="137" t="s">
        <v>238</v>
      </c>
      <c r="V245" s="137" t="s">
        <v>239</v>
      </c>
      <c r="W245" s="17">
        <v>235</v>
      </c>
      <c r="X245" s="31" t="s">
        <v>95</v>
      </c>
      <c r="Y245" s="304" t="s">
        <v>762</v>
      </c>
      <c r="Z245" s="365">
        <v>43132</v>
      </c>
      <c r="AA245" s="365">
        <v>43434</v>
      </c>
      <c r="AB245" s="366">
        <v>302</v>
      </c>
      <c r="AC245" s="367">
        <v>1</v>
      </c>
      <c r="AD245" s="368" t="s">
        <v>97</v>
      </c>
      <c r="AE245" s="369" t="s">
        <v>186</v>
      </c>
      <c r="AF245" s="369" t="s">
        <v>763</v>
      </c>
      <c r="AG245" s="137"/>
      <c r="AH245" s="138"/>
    </row>
    <row r="246" spans="1:34" ht="27.75" thickTop="1" x14ac:dyDescent="0.25">
      <c r="A246" s="908" t="s">
        <v>230</v>
      </c>
      <c r="B246" s="911" t="s">
        <v>230</v>
      </c>
      <c r="C246" s="911" t="s">
        <v>231</v>
      </c>
      <c r="D246" s="914" t="s">
        <v>711</v>
      </c>
      <c r="E246" s="911" t="s">
        <v>764</v>
      </c>
      <c r="F246" s="911" t="s">
        <v>765</v>
      </c>
      <c r="G246" s="911" t="s">
        <v>766</v>
      </c>
      <c r="H246" s="911" t="s">
        <v>767</v>
      </c>
      <c r="I246" s="911">
        <v>74</v>
      </c>
      <c r="J246" s="911" t="s">
        <v>113</v>
      </c>
      <c r="K246" s="911" t="s">
        <v>768</v>
      </c>
      <c r="L246" s="940" t="s">
        <v>89</v>
      </c>
      <c r="M246" s="914" t="s">
        <v>769</v>
      </c>
      <c r="N246" s="973">
        <v>0.05</v>
      </c>
      <c r="O246" s="911">
        <v>1</v>
      </c>
      <c r="P246" s="911" t="s">
        <v>87</v>
      </c>
      <c r="Q246" s="911" t="s">
        <v>208</v>
      </c>
      <c r="R246" s="911"/>
      <c r="S246" s="911"/>
      <c r="T246" s="971"/>
      <c r="U246" s="911" t="s">
        <v>238</v>
      </c>
      <c r="V246" s="911" t="s">
        <v>239</v>
      </c>
      <c r="W246" s="6">
        <v>236</v>
      </c>
      <c r="X246" s="7" t="s">
        <v>95</v>
      </c>
      <c r="Y246" s="304" t="s">
        <v>770</v>
      </c>
      <c r="Z246" s="133">
        <v>43101</v>
      </c>
      <c r="AA246" s="133">
        <v>43131</v>
      </c>
      <c r="AB246" s="134">
        <f t="shared" ref="AB246:AB264" si="11">+AA246-Z246</f>
        <v>30</v>
      </c>
      <c r="AC246" s="135">
        <v>0.25</v>
      </c>
      <c r="AD246" s="136" t="s">
        <v>97</v>
      </c>
      <c r="AE246" s="137" t="s">
        <v>241</v>
      </c>
      <c r="AF246" s="137" t="s">
        <v>242</v>
      </c>
      <c r="AG246" s="137" t="s">
        <v>186</v>
      </c>
      <c r="AH246" s="138" t="s">
        <v>745</v>
      </c>
    </row>
    <row r="247" spans="1:34" ht="27" x14ac:dyDescent="0.25">
      <c r="A247" s="909"/>
      <c r="B247" s="912"/>
      <c r="C247" s="912"/>
      <c r="D247" s="915"/>
      <c r="E247" s="912"/>
      <c r="F247" s="912"/>
      <c r="G247" s="912"/>
      <c r="H247" s="912"/>
      <c r="I247" s="912"/>
      <c r="J247" s="912"/>
      <c r="K247" s="912"/>
      <c r="L247" s="941"/>
      <c r="M247" s="915"/>
      <c r="N247" s="977"/>
      <c r="O247" s="912"/>
      <c r="P247" s="912"/>
      <c r="Q247" s="912"/>
      <c r="R247" s="912"/>
      <c r="S247" s="912"/>
      <c r="T247" s="976"/>
      <c r="U247" s="912"/>
      <c r="V247" s="912"/>
      <c r="W247" s="73">
        <v>237</v>
      </c>
      <c r="X247" s="74" t="s">
        <v>95</v>
      </c>
      <c r="Y247" s="305" t="s">
        <v>771</v>
      </c>
      <c r="Z247" s="139">
        <v>43132</v>
      </c>
      <c r="AA247" s="139">
        <v>43190</v>
      </c>
      <c r="AB247" s="140">
        <f t="shared" si="11"/>
        <v>58</v>
      </c>
      <c r="AC247" s="343">
        <v>0.25</v>
      </c>
      <c r="AD247" s="141" t="s">
        <v>97</v>
      </c>
      <c r="AE247" s="142" t="s">
        <v>241</v>
      </c>
      <c r="AF247" s="142" t="s">
        <v>242</v>
      </c>
      <c r="AG247" s="142" t="s">
        <v>186</v>
      </c>
      <c r="AH247" s="344" t="s">
        <v>745</v>
      </c>
    </row>
    <row r="248" spans="1:34" ht="27" x14ac:dyDescent="0.25">
      <c r="A248" s="909"/>
      <c r="B248" s="912"/>
      <c r="C248" s="912"/>
      <c r="D248" s="915"/>
      <c r="E248" s="912"/>
      <c r="F248" s="912"/>
      <c r="G248" s="912"/>
      <c r="H248" s="912"/>
      <c r="I248" s="912"/>
      <c r="J248" s="912"/>
      <c r="K248" s="912"/>
      <c r="L248" s="941"/>
      <c r="M248" s="915"/>
      <c r="N248" s="977"/>
      <c r="O248" s="912"/>
      <c r="P248" s="912"/>
      <c r="Q248" s="912"/>
      <c r="R248" s="912"/>
      <c r="S248" s="912"/>
      <c r="T248" s="976"/>
      <c r="U248" s="912"/>
      <c r="V248" s="912"/>
      <c r="W248" s="73">
        <v>238</v>
      </c>
      <c r="X248" s="74" t="s">
        <v>95</v>
      </c>
      <c r="Y248" s="305" t="s">
        <v>772</v>
      </c>
      <c r="Z248" s="139">
        <v>43101</v>
      </c>
      <c r="AA248" s="139">
        <v>43131</v>
      </c>
      <c r="AB248" s="140">
        <f t="shared" si="11"/>
        <v>30</v>
      </c>
      <c r="AC248" s="343">
        <v>0.4</v>
      </c>
      <c r="AD248" s="141" t="s">
        <v>97</v>
      </c>
      <c r="AE248" s="142" t="s">
        <v>241</v>
      </c>
      <c r="AF248" s="142" t="s">
        <v>242</v>
      </c>
      <c r="AG248" s="142" t="s">
        <v>186</v>
      </c>
      <c r="AH248" s="344" t="s">
        <v>745</v>
      </c>
    </row>
    <row r="249" spans="1:34" ht="15.75" thickBot="1" x14ac:dyDescent="0.3">
      <c r="A249" s="910"/>
      <c r="B249" s="913"/>
      <c r="C249" s="913"/>
      <c r="D249" s="916"/>
      <c r="E249" s="913"/>
      <c r="F249" s="913"/>
      <c r="G249" s="913"/>
      <c r="H249" s="913"/>
      <c r="I249" s="913"/>
      <c r="J249" s="913"/>
      <c r="K249" s="913"/>
      <c r="L249" s="942"/>
      <c r="M249" s="916"/>
      <c r="N249" s="974"/>
      <c r="O249" s="913"/>
      <c r="P249" s="913"/>
      <c r="Q249" s="913"/>
      <c r="R249" s="913"/>
      <c r="S249" s="913"/>
      <c r="T249" s="972"/>
      <c r="U249" s="913"/>
      <c r="V249" s="913"/>
      <c r="W249" s="17">
        <v>239</v>
      </c>
      <c r="X249" s="18" t="s">
        <v>95</v>
      </c>
      <c r="Y249" s="306" t="s">
        <v>773</v>
      </c>
      <c r="Z249" s="145">
        <v>43101</v>
      </c>
      <c r="AA249" s="145">
        <v>43131</v>
      </c>
      <c r="AB249" s="146">
        <f t="shared" si="11"/>
        <v>30</v>
      </c>
      <c r="AC249" s="340">
        <v>0.1</v>
      </c>
      <c r="AD249" s="147" t="s">
        <v>97</v>
      </c>
      <c r="AE249" s="148" t="s">
        <v>241</v>
      </c>
      <c r="AF249" s="148" t="s">
        <v>242</v>
      </c>
      <c r="AG249" s="148" t="s">
        <v>186</v>
      </c>
      <c r="AH249" s="341" t="s">
        <v>745</v>
      </c>
    </row>
    <row r="250" spans="1:34" ht="15.75" thickTop="1" x14ac:dyDescent="0.25">
      <c r="A250" s="908" t="s">
        <v>230</v>
      </c>
      <c r="B250" s="911" t="s">
        <v>230</v>
      </c>
      <c r="C250" s="911" t="s">
        <v>231</v>
      </c>
      <c r="D250" s="914" t="s">
        <v>711</v>
      </c>
      <c r="E250" s="911" t="s">
        <v>764</v>
      </c>
      <c r="F250" s="911" t="s">
        <v>765</v>
      </c>
      <c r="G250" s="911" t="s">
        <v>766</v>
      </c>
      <c r="H250" s="911" t="s">
        <v>767</v>
      </c>
      <c r="I250" s="911">
        <v>74</v>
      </c>
      <c r="J250" s="911" t="s">
        <v>113</v>
      </c>
      <c r="K250" s="911" t="s">
        <v>774</v>
      </c>
      <c r="L250" s="940" t="s">
        <v>89</v>
      </c>
      <c r="M250" s="914" t="s">
        <v>775</v>
      </c>
      <c r="N250" s="973">
        <v>0.05</v>
      </c>
      <c r="O250" s="911">
        <v>100</v>
      </c>
      <c r="P250" s="911" t="s">
        <v>113</v>
      </c>
      <c r="Q250" s="911" t="s">
        <v>208</v>
      </c>
      <c r="R250" s="911"/>
      <c r="S250" s="911"/>
      <c r="T250" s="971"/>
      <c r="U250" s="911" t="s">
        <v>238</v>
      </c>
      <c r="V250" s="911" t="s">
        <v>239</v>
      </c>
      <c r="W250" s="6">
        <v>240</v>
      </c>
      <c r="X250" s="7" t="s">
        <v>95</v>
      </c>
      <c r="Y250" s="304" t="s">
        <v>776</v>
      </c>
      <c r="Z250" s="133">
        <v>43102</v>
      </c>
      <c r="AA250" s="133">
        <v>43190</v>
      </c>
      <c r="AB250" s="134">
        <f t="shared" si="11"/>
        <v>88</v>
      </c>
      <c r="AC250" s="135">
        <v>0.08</v>
      </c>
      <c r="AD250" s="136" t="s">
        <v>97</v>
      </c>
      <c r="AE250" s="137" t="s">
        <v>241</v>
      </c>
      <c r="AF250" s="137" t="s">
        <v>242</v>
      </c>
      <c r="AG250" s="137" t="s">
        <v>186</v>
      </c>
      <c r="AH250" s="138" t="s">
        <v>745</v>
      </c>
    </row>
    <row r="251" spans="1:34" ht="40.5" x14ac:dyDescent="0.25">
      <c r="A251" s="909"/>
      <c r="B251" s="912"/>
      <c r="C251" s="912"/>
      <c r="D251" s="915"/>
      <c r="E251" s="912"/>
      <c r="F251" s="912"/>
      <c r="G251" s="912"/>
      <c r="H251" s="912"/>
      <c r="I251" s="912"/>
      <c r="J251" s="912"/>
      <c r="K251" s="912"/>
      <c r="L251" s="941"/>
      <c r="M251" s="915"/>
      <c r="N251" s="977"/>
      <c r="O251" s="912"/>
      <c r="P251" s="912"/>
      <c r="Q251" s="912"/>
      <c r="R251" s="912"/>
      <c r="S251" s="912"/>
      <c r="T251" s="976"/>
      <c r="U251" s="912"/>
      <c r="V251" s="912"/>
      <c r="W251" s="73">
        <v>241</v>
      </c>
      <c r="X251" s="74" t="s">
        <v>95</v>
      </c>
      <c r="Y251" s="305" t="s">
        <v>777</v>
      </c>
      <c r="Z251" s="139">
        <v>43102</v>
      </c>
      <c r="AA251" s="139">
        <v>43190</v>
      </c>
      <c r="AB251" s="140">
        <f t="shared" si="11"/>
        <v>88</v>
      </c>
      <c r="AC251" s="343">
        <v>0.08</v>
      </c>
      <c r="AD251" s="141" t="s">
        <v>97</v>
      </c>
      <c r="AE251" s="142" t="s">
        <v>241</v>
      </c>
      <c r="AF251" s="142" t="s">
        <v>242</v>
      </c>
      <c r="AG251" s="142" t="s">
        <v>186</v>
      </c>
      <c r="AH251" s="344" t="s">
        <v>745</v>
      </c>
    </row>
    <row r="252" spans="1:34" ht="27" x14ac:dyDescent="0.25">
      <c r="A252" s="909"/>
      <c r="B252" s="912"/>
      <c r="C252" s="912"/>
      <c r="D252" s="915"/>
      <c r="E252" s="912"/>
      <c r="F252" s="912"/>
      <c r="G252" s="912"/>
      <c r="H252" s="912"/>
      <c r="I252" s="912"/>
      <c r="J252" s="912"/>
      <c r="K252" s="912"/>
      <c r="L252" s="941"/>
      <c r="M252" s="915"/>
      <c r="N252" s="977"/>
      <c r="O252" s="912"/>
      <c r="P252" s="912"/>
      <c r="Q252" s="912"/>
      <c r="R252" s="912"/>
      <c r="S252" s="912"/>
      <c r="T252" s="976"/>
      <c r="U252" s="912"/>
      <c r="V252" s="912"/>
      <c r="W252" s="73">
        <v>242</v>
      </c>
      <c r="X252" s="74" t="s">
        <v>95</v>
      </c>
      <c r="Y252" s="305" t="s">
        <v>778</v>
      </c>
      <c r="Z252" s="139">
        <v>43160</v>
      </c>
      <c r="AA252" s="139">
        <v>43281</v>
      </c>
      <c r="AB252" s="140">
        <f t="shared" si="11"/>
        <v>121</v>
      </c>
      <c r="AC252" s="343">
        <v>7.0000000000000007E-2</v>
      </c>
      <c r="AD252" s="141" t="s">
        <v>97</v>
      </c>
      <c r="AE252" s="142" t="s">
        <v>241</v>
      </c>
      <c r="AF252" s="142" t="s">
        <v>242</v>
      </c>
      <c r="AG252" s="142" t="s">
        <v>186</v>
      </c>
      <c r="AH252" s="344" t="s">
        <v>745</v>
      </c>
    </row>
    <row r="253" spans="1:34" ht="27" x14ac:dyDescent="0.25">
      <c r="A253" s="909"/>
      <c r="B253" s="912"/>
      <c r="C253" s="912"/>
      <c r="D253" s="915"/>
      <c r="E253" s="912"/>
      <c r="F253" s="912"/>
      <c r="G253" s="912"/>
      <c r="H253" s="912"/>
      <c r="I253" s="912"/>
      <c r="J253" s="912"/>
      <c r="K253" s="912"/>
      <c r="L253" s="941"/>
      <c r="M253" s="915"/>
      <c r="N253" s="977"/>
      <c r="O253" s="912"/>
      <c r="P253" s="912"/>
      <c r="Q253" s="912"/>
      <c r="R253" s="912"/>
      <c r="S253" s="912"/>
      <c r="T253" s="976"/>
      <c r="U253" s="912"/>
      <c r="V253" s="912"/>
      <c r="W253" s="73">
        <v>243</v>
      </c>
      <c r="X253" s="74" t="s">
        <v>95</v>
      </c>
      <c r="Y253" s="305" t="s">
        <v>779</v>
      </c>
      <c r="Z253" s="139">
        <v>43102</v>
      </c>
      <c r="AA253" s="139">
        <v>43190</v>
      </c>
      <c r="AB253" s="140">
        <f t="shared" si="11"/>
        <v>88</v>
      </c>
      <c r="AC253" s="343">
        <v>7.0000000000000007E-2</v>
      </c>
      <c r="AD253" s="141" t="s">
        <v>97</v>
      </c>
      <c r="AE253" s="142" t="s">
        <v>241</v>
      </c>
      <c r="AF253" s="142" t="s">
        <v>242</v>
      </c>
      <c r="AG253" s="142" t="s">
        <v>186</v>
      </c>
      <c r="AH253" s="344" t="s">
        <v>745</v>
      </c>
    </row>
    <row r="254" spans="1:34" ht="40.5" x14ac:dyDescent="0.25">
      <c r="A254" s="909"/>
      <c r="B254" s="912"/>
      <c r="C254" s="912"/>
      <c r="D254" s="915"/>
      <c r="E254" s="912"/>
      <c r="F254" s="912"/>
      <c r="G254" s="912"/>
      <c r="H254" s="912"/>
      <c r="I254" s="912"/>
      <c r="J254" s="912"/>
      <c r="K254" s="912"/>
      <c r="L254" s="941"/>
      <c r="M254" s="915"/>
      <c r="N254" s="977"/>
      <c r="O254" s="912"/>
      <c r="P254" s="912"/>
      <c r="Q254" s="912"/>
      <c r="R254" s="912"/>
      <c r="S254" s="912"/>
      <c r="T254" s="976"/>
      <c r="U254" s="912"/>
      <c r="V254" s="912"/>
      <c r="W254" s="73">
        <v>244</v>
      </c>
      <c r="X254" s="74" t="s">
        <v>95</v>
      </c>
      <c r="Y254" s="305" t="s">
        <v>780</v>
      </c>
      <c r="Z254" s="139">
        <v>43102</v>
      </c>
      <c r="AA254" s="139">
        <v>43190</v>
      </c>
      <c r="AB254" s="140">
        <f t="shared" si="11"/>
        <v>88</v>
      </c>
      <c r="AC254" s="343">
        <v>0.08</v>
      </c>
      <c r="AD254" s="141" t="s">
        <v>97</v>
      </c>
      <c r="AE254" s="142" t="s">
        <v>241</v>
      </c>
      <c r="AF254" s="142" t="s">
        <v>242</v>
      </c>
      <c r="AG254" s="142" t="s">
        <v>186</v>
      </c>
      <c r="AH254" s="344" t="s">
        <v>745</v>
      </c>
    </row>
    <row r="255" spans="1:34" ht="40.5" x14ac:dyDescent="0.25">
      <c r="A255" s="909"/>
      <c r="B255" s="912"/>
      <c r="C255" s="912"/>
      <c r="D255" s="915"/>
      <c r="E255" s="912"/>
      <c r="F255" s="912"/>
      <c r="G255" s="912"/>
      <c r="H255" s="912"/>
      <c r="I255" s="912"/>
      <c r="J255" s="912"/>
      <c r="K255" s="912"/>
      <c r="L255" s="941"/>
      <c r="M255" s="915"/>
      <c r="N255" s="977"/>
      <c r="O255" s="912"/>
      <c r="P255" s="912"/>
      <c r="Q255" s="912"/>
      <c r="R255" s="912"/>
      <c r="S255" s="912"/>
      <c r="T255" s="976"/>
      <c r="U255" s="912"/>
      <c r="V255" s="912"/>
      <c r="W255" s="73">
        <v>245</v>
      </c>
      <c r="X255" s="74" t="s">
        <v>95</v>
      </c>
      <c r="Y255" s="305" t="s">
        <v>781</v>
      </c>
      <c r="Z255" s="139">
        <v>43102</v>
      </c>
      <c r="AA255" s="139">
        <v>43190</v>
      </c>
      <c r="AB255" s="140">
        <f t="shared" si="11"/>
        <v>88</v>
      </c>
      <c r="AC255" s="343">
        <v>0.08</v>
      </c>
      <c r="AD255" s="141" t="s">
        <v>97</v>
      </c>
      <c r="AE255" s="142" t="s">
        <v>241</v>
      </c>
      <c r="AF255" s="142" t="s">
        <v>242</v>
      </c>
      <c r="AG255" s="142" t="s">
        <v>186</v>
      </c>
      <c r="AH255" s="344" t="s">
        <v>745</v>
      </c>
    </row>
    <row r="256" spans="1:34" ht="27" x14ac:dyDescent="0.25">
      <c r="A256" s="909"/>
      <c r="B256" s="912"/>
      <c r="C256" s="912"/>
      <c r="D256" s="915"/>
      <c r="E256" s="912"/>
      <c r="F256" s="912"/>
      <c r="G256" s="912"/>
      <c r="H256" s="912"/>
      <c r="I256" s="912"/>
      <c r="J256" s="912"/>
      <c r="K256" s="912"/>
      <c r="L256" s="941"/>
      <c r="M256" s="915"/>
      <c r="N256" s="977"/>
      <c r="O256" s="912"/>
      <c r="P256" s="912"/>
      <c r="Q256" s="912"/>
      <c r="R256" s="912"/>
      <c r="S256" s="912"/>
      <c r="T256" s="976"/>
      <c r="U256" s="912"/>
      <c r="V256" s="912"/>
      <c r="W256" s="73">
        <v>246</v>
      </c>
      <c r="X256" s="74" t="s">
        <v>95</v>
      </c>
      <c r="Y256" s="305" t="s">
        <v>782</v>
      </c>
      <c r="Z256" s="139">
        <v>43101</v>
      </c>
      <c r="AA256" s="139">
        <v>43131</v>
      </c>
      <c r="AB256" s="140">
        <f t="shared" si="11"/>
        <v>30</v>
      </c>
      <c r="AC256" s="343">
        <v>0.08</v>
      </c>
      <c r="AD256" s="141" t="s">
        <v>259</v>
      </c>
      <c r="AE256" s="142" t="s">
        <v>241</v>
      </c>
      <c r="AF256" s="142" t="s">
        <v>242</v>
      </c>
      <c r="AG256" s="142" t="s">
        <v>186</v>
      </c>
      <c r="AH256" s="344" t="s">
        <v>745</v>
      </c>
    </row>
    <row r="257" spans="1:34" ht="54" x14ac:dyDescent="0.25">
      <c r="A257" s="909"/>
      <c r="B257" s="912"/>
      <c r="C257" s="912"/>
      <c r="D257" s="915"/>
      <c r="E257" s="912"/>
      <c r="F257" s="912"/>
      <c r="G257" s="912"/>
      <c r="H257" s="912"/>
      <c r="I257" s="912"/>
      <c r="J257" s="912"/>
      <c r="K257" s="912"/>
      <c r="L257" s="941"/>
      <c r="M257" s="915"/>
      <c r="N257" s="977"/>
      <c r="O257" s="912"/>
      <c r="P257" s="912"/>
      <c r="Q257" s="912"/>
      <c r="R257" s="912"/>
      <c r="S257" s="912"/>
      <c r="T257" s="976"/>
      <c r="U257" s="912"/>
      <c r="V257" s="912"/>
      <c r="W257" s="73">
        <v>247</v>
      </c>
      <c r="X257" s="74" t="s">
        <v>1605</v>
      </c>
      <c r="Y257" s="305" t="s">
        <v>783</v>
      </c>
      <c r="Z257" s="139">
        <v>43115</v>
      </c>
      <c r="AA257" s="139">
        <v>43146</v>
      </c>
      <c r="AB257" s="140">
        <f t="shared" si="11"/>
        <v>31</v>
      </c>
      <c r="AC257" s="343"/>
      <c r="AD257" s="141" t="s">
        <v>97</v>
      </c>
      <c r="AE257" s="142" t="s">
        <v>241</v>
      </c>
      <c r="AF257" s="142" t="s">
        <v>242</v>
      </c>
      <c r="AG257" s="142" t="s">
        <v>186</v>
      </c>
      <c r="AH257" s="344" t="s">
        <v>745</v>
      </c>
    </row>
    <row r="258" spans="1:34" ht="40.5" x14ac:dyDescent="0.25">
      <c r="A258" s="909"/>
      <c r="B258" s="912"/>
      <c r="C258" s="912"/>
      <c r="D258" s="915"/>
      <c r="E258" s="912"/>
      <c r="F258" s="912"/>
      <c r="G258" s="912"/>
      <c r="H258" s="912"/>
      <c r="I258" s="912"/>
      <c r="J258" s="912"/>
      <c r="K258" s="912"/>
      <c r="L258" s="941"/>
      <c r="M258" s="915"/>
      <c r="N258" s="977"/>
      <c r="O258" s="912"/>
      <c r="P258" s="912"/>
      <c r="Q258" s="912"/>
      <c r="R258" s="912"/>
      <c r="S258" s="912"/>
      <c r="T258" s="976"/>
      <c r="U258" s="912"/>
      <c r="V258" s="912"/>
      <c r="W258" s="73">
        <v>248</v>
      </c>
      <c r="X258" s="74" t="s">
        <v>95</v>
      </c>
      <c r="Y258" s="305" t="s">
        <v>784</v>
      </c>
      <c r="Z258" s="139">
        <v>43160</v>
      </c>
      <c r="AA258" s="139">
        <v>43434</v>
      </c>
      <c r="AB258" s="140">
        <f t="shared" si="11"/>
        <v>274</v>
      </c>
      <c r="AC258" s="343">
        <v>0.09</v>
      </c>
      <c r="AD258" s="141" t="s">
        <v>97</v>
      </c>
      <c r="AE258" s="142" t="s">
        <v>241</v>
      </c>
      <c r="AF258" s="142" t="s">
        <v>242</v>
      </c>
      <c r="AG258" s="142" t="s">
        <v>186</v>
      </c>
      <c r="AH258" s="344" t="s">
        <v>745</v>
      </c>
    </row>
    <row r="259" spans="1:34" ht="40.5" x14ac:dyDescent="0.25">
      <c r="A259" s="909"/>
      <c r="B259" s="912"/>
      <c r="C259" s="912"/>
      <c r="D259" s="915"/>
      <c r="E259" s="912"/>
      <c r="F259" s="912"/>
      <c r="G259" s="912"/>
      <c r="H259" s="912"/>
      <c r="I259" s="912"/>
      <c r="J259" s="912"/>
      <c r="K259" s="912"/>
      <c r="L259" s="941"/>
      <c r="M259" s="915"/>
      <c r="N259" s="977"/>
      <c r="O259" s="912"/>
      <c r="P259" s="912"/>
      <c r="Q259" s="912"/>
      <c r="R259" s="912"/>
      <c r="S259" s="912"/>
      <c r="T259" s="976"/>
      <c r="U259" s="912"/>
      <c r="V259" s="912"/>
      <c r="W259" s="73">
        <v>249</v>
      </c>
      <c r="X259" s="74" t="s">
        <v>95</v>
      </c>
      <c r="Y259" s="370" t="s">
        <v>785</v>
      </c>
      <c r="Z259" s="358">
        <v>43102</v>
      </c>
      <c r="AA259" s="358">
        <v>43190</v>
      </c>
      <c r="AB259" s="140">
        <f t="shared" si="11"/>
        <v>88</v>
      </c>
      <c r="AC259" s="343">
        <v>0.1</v>
      </c>
      <c r="AD259" s="141" t="s">
        <v>97</v>
      </c>
      <c r="AE259" s="142" t="s">
        <v>241</v>
      </c>
      <c r="AF259" s="142" t="s">
        <v>242</v>
      </c>
      <c r="AG259" s="142" t="s">
        <v>186</v>
      </c>
      <c r="AH259" s="344" t="s">
        <v>745</v>
      </c>
    </row>
    <row r="260" spans="1:34" ht="40.5" x14ac:dyDescent="0.25">
      <c r="A260" s="909"/>
      <c r="B260" s="912"/>
      <c r="C260" s="912"/>
      <c r="D260" s="915"/>
      <c r="E260" s="912"/>
      <c r="F260" s="912"/>
      <c r="G260" s="912"/>
      <c r="H260" s="912"/>
      <c r="I260" s="912"/>
      <c r="J260" s="912"/>
      <c r="K260" s="912"/>
      <c r="L260" s="941"/>
      <c r="M260" s="915"/>
      <c r="N260" s="977"/>
      <c r="O260" s="912"/>
      <c r="P260" s="912"/>
      <c r="Q260" s="912"/>
      <c r="R260" s="912"/>
      <c r="S260" s="912"/>
      <c r="T260" s="976"/>
      <c r="U260" s="912"/>
      <c r="V260" s="912"/>
      <c r="W260" s="73">
        <v>250</v>
      </c>
      <c r="X260" s="74" t="s">
        <v>95</v>
      </c>
      <c r="Y260" s="370" t="s">
        <v>786</v>
      </c>
      <c r="Z260" s="358">
        <v>43102</v>
      </c>
      <c r="AA260" s="358">
        <v>43190</v>
      </c>
      <c r="AB260" s="371">
        <f t="shared" si="11"/>
        <v>88</v>
      </c>
      <c r="AC260" s="343">
        <v>0.1</v>
      </c>
      <c r="AD260" s="372" t="s">
        <v>97</v>
      </c>
      <c r="AE260" s="142" t="s">
        <v>241</v>
      </c>
      <c r="AF260" s="142" t="s">
        <v>242</v>
      </c>
      <c r="AG260" s="142" t="s">
        <v>186</v>
      </c>
      <c r="AH260" s="344" t="s">
        <v>745</v>
      </c>
    </row>
    <row r="261" spans="1:34" ht="27" x14ac:dyDescent="0.25">
      <c r="A261" s="909"/>
      <c r="B261" s="912"/>
      <c r="C261" s="912"/>
      <c r="D261" s="915"/>
      <c r="E261" s="912"/>
      <c r="F261" s="912"/>
      <c r="G261" s="912"/>
      <c r="H261" s="912"/>
      <c r="I261" s="912"/>
      <c r="J261" s="912"/>
      <c r="K261" s="912"/>
      <c r="L261" s="941"/>
      <c r="M261" s="915"/>
      <c r="N261" s="977"/>
      <c r="O261" s="912"/>
      <c r="P261" s="912"/>
      <c r="Q261" s="912"/>
      <c r="R261" s="912"/>
      <c r="S261" s="912"/>
      <c r="T261" s="976"/>
      <c r="U261" s="912"/>
      <c r="V261" s="912"/>
      <c r="W261" s="73">
        <v>251</v>
      </c>
      <c r="X261" s="74" t="s">
        <v>95</v>
      </c>
      <c r="Y261" s="370" t="s">
        <v>787</v>
      </c>
      <c r="Z261" s="358">
        <v>43147</v>
      </c>
      <c r="AA261" s="358">
        <v>43203</v>
      </c>
      <c r="AB261" s="371">
        <f t="shared" si="11"/>
        <v>56</v>
      </c>
      <c r="AC261" s="343">
        <v>0.05</v>
      </c>
      <c r="AD261" s="372" t="s">
        <v>97</v>
      </c>
      <c r="AE261" s="142" t="s">
        <v>241</v>
      </c>
      <c r="AF261" s="142" t="s">
        <v>242</v>
      </c>
      <c r="AG261" s="142" t="s">
        <v>186</v>
      </c>
      <c r="AH261" s="344" t="s">
        <v>745</v>
      </c>
    </row>
    <row r="262" spans="1:34" ht="40.5" x14ac:dyDescent="0.25">
      <c r="A262" s="909"/>
      <c r="B262" s="912"/>
      <c r="C262" s="912"/>
      <c r="D262" s="915"/>
      <c r="E262" s="912"/>
      <c r="F262" s="912"/>
      <c r="G262" s="912"/>
      <c r="H262" s="912"/>
      <c r="I262" s="912"/>
      <c r="J262" s="912"/>
      <c r="K262" s="912"/>
      <c r="L262" s="941"/>
      <c r="M262" s="915"/>
      <c r="N262" s="977"/>
      <c r="O262" s="912"/>
      <c r="P262" s="912"/>
      <c r="Q262" s="912"/>
      <c r="R262" s="912"/>
      <c r="S262" s="912"/>
      <c r="T262" s="976"/>
      <c r="U262" s="912"/>
      <c r="V262" s="912"/>
      <c r="W262" s="73">
        <v>252</v>
      </c>
      <c r="X262" s="74" t="s">
        <v>95</v>
      </c>
      <c r="Y262" s="305" t="s">
        <v>788</v>
      </c>
      <c r="Z262" s="139">
        <v>43132</v>
      </c>
      <c r="AA262" s="139">
        <v>43465</v>
      </c>
      <c r="AB262" s="371">
        <f t="shared" si="11"/>
        <v>333</v>
      </c>
      <c r="AC262" s="343">
        <v>0.04</v>
      </c>
      <c r="AD262" s="372" t="s">
        <v>97</v>
      </c>
      <c r="AE262" s="142" t="s">
        <v>241</v>
      </c>
      <c r="AF262" s="142" t="s">
        <v>242</v>
      </c>
      <c r="AG262" s="142" t="s">
        <v>186</v>
      </c>
      <c r="AH262" s="344" t="s">
        <v>745</v>
      </c>
    </row>
    <row r="263" spans="1:34" ht="27" x14ac:dyDescent="0.25">
      <c r="A263" s="909"/>
      <c r="B263" s="912"/>
      <c r="C263" s="912"/>
      <c r="D263" s="915"/>
      <c r="E263" s="912"/>
      <c r="F263" s="912"/>
      <c r="G263" s="912"/>
      <c r="H263" s="912"/>
      <c r="I263" s="912"/>
      <c r="J263" s="912"/>
      <c r="K263" s="912"/>
      <c r="L263" s="941"/>
      <c r="M263" s="915"/>
      <c r="N263" s="977"/>
      <c r="O263" s="912"/>
      <c r="P263" s="912"/>
      <c r="Q263" s="912"/>
      <c r="R263" s="912"/>
      <c r="S263" s="912"/>
      <c r="T263" s="976"/>
      <c r="U263" s="912"/>
      <c r="V263" s="912"/>
      <c r="W263" s="73">
        <v>253</v>
      </c>
      <c r="X263" s="74" t="s">
        <v>95</v>
      </c>
      <c r="Y263" s="305" t="s">
        <v>789</v>
      </c>
      <c r="Z263" s="139">
        <v>43102</v>
      </c>
      <c r="AA263" s="139">
        <v>43190</v>
      </c>
      <c r="AB263" s="140">
        <f t="shared" si="11"/>
        <v>88</v>
      </c>
      <c r="AC263" s="343">
        <v>0.08</v>
      </c>
      <c r="AD263" s="141" t="s">
        <v>97</v>
      </c>
      <c r="AE263" s="142" t="s">
        <v>241</v>
      </c>
      <c r="AF263" s="142" t="s">
        <v>242</v>
      </c>
      <c r="AG263" s="142" t="s">
        <v>186</v>
      </c>
      <c r="AH263" s="344" t="s">
        <v>745</v>
      </c>
    </row>
    <row r="264" spans="1:34" ht="41.25" thickBot="1" x14ac:dyDescent="0.3">
      <c r="A264" s="910"/>
      <c r="B264" s="913"/>
      <c r="C264" s="913"/>
      <c r="D264" s="916"/>
      <c r="E264" s="913"/>
      <c r="F264" s="913"/>
      <c r="G264" s="913"/>
      <c r="H264" s="913"/>
      <c r="I264" s="913"/>
      <c r="J264" s="913"/>
      <c r="K264" s="913"/>
      <c r="L264" s="942"/>
      <c r="M264" s="916"/>
      <c r="N264" s="974"/>
      <c r="O264" s="913"/>
      <c r="P264" s="913"/>
      <c r="Q264" s="913"/>
      <c r="R264" s="913"/>
      <c r="S264" s="913"/>
      <c r="T264" s="972"/>
      <c r="U264" s="913"/>
      <c r="V264" s="913"/>
      <c r="W264" s="17">
        <v>254</v>
      </c>
      <c r="X264" s="18" t="s">
        <v>1605</v>
      </c>
      <c r="Y264" s="306" t="s">
        <v>790</v>
      </c>
      <c r="Z264" s="145">
        <v>43132</v>
      </c>
      <c r="AA264" s="145">
        <v>43434</v>
      </c>
      <c r="AB264" s="146">
        <f t="shared" si="11"/>
        <v>302</v>
      </c>
      <c r="AC264" s="340"/>
      <c r="AD264" s="147" t="s">
        <v>97</v>
      </c>
      <c r="AE264" s="148" t="s">
        <v>241</v>
      </c>
      <c r="AF264" s="148" t="s">
        <v>242</v>
      </c>
      <c r="AG264" s="148" t="s">
        <v>186</v>
      </c>
      <c r="AH264" s="341" t="s">
        <v>745</v>
      </c>
    </row>
    <row r="265" spans="1:34" ht="27.75" thickTop="1" x14ac:dyDescent="0.25">
      <c r="A265" s="908" t="s">
        <v>230</v>
      </c>
      <c r="B265" s="911" t="s">
        <v>230</v>
      </c>
      <c r="C265" s="911" t="s">
        <v>231</v>
      </c>
      <c r="D265" s="914" t="s">
        <v>711</v>
      </c>
      <c r="E265" s="911" t="s">
        <v>764</v>
      </c>
      <c r="F265" s="911" t="s">
        <v>765</v>
      </c>
      <c r="G265" s="911" t="s">
        <v>766</v>
      </c>
      <c r="H265" s="911" t="s">
        <v>767</v>
      </c>
      <c r="I265" s="911">
        <v>74</v>
      </c>
      <c r="J265" s="911" t="s">
        <v>113</v>
      </c>
      <c r="K265" s="911" t="s">
        <v>791</v>
      </c>
      <c r="L265" s="940" t="s">
        <v>89</v>
      </c>
      <c r="M265" s="914" t="s">
        <v>792</v>
      </c>
      <c r="N265" s="973">
        <v>0.05</v>
      </c>
      <c r="O265" s="911">
        <v>3</v>
      </c>
      <c r="P265" s="911" t="s">
        <v>87</v>
      </c>
      <c r="Q265" s="911" t="s">
        <v>208</v>
      </c>
      <c r="R265" s="137"/>
      <c r="S265" s="137"/>
      <c r="T265" s="364"/>
      <c r="U265" s="911" t="s">
        <v>238</v>
      </c>
      <c r="V265" s="911" t="s">
        <v>239</v>
      </c>
      <c r="W265" s="6">
        <v>255</v>
      </c>
      <c r="X265" s="7" t="s">
        <v>95</v>
      </c>
      <c r="Y265" s="304" t="s">
        <v>793</v>
      </c>
      <c r="Z265" s="133">
        <v>43132</v>
      </c>
      <c r="AA265" s="133">
        <v>43434</v>
      </c>
      <c r="AB265" s="134">
        <v>302</v>
      </c>
      <c r="AC265" s="135">
        <v>0.5</v>
      </c>
      <c r="AD265" s="136" t="s">
        <v>97</v>
      </c>
      <c r="AE265" s="137" t="s">
        <v>186</v>
      </c>
      <c r="AF265" s="137" t="s">
        <v>763</v>
      </c>
      <c r="AG265" s="137"/>
      <c r="AH265" s="138"/>
    </row>
    <row r="266" spans="1:34" ht="41.25" thickBot="1" x14ac:dyDescent="0.3">
      <c r="A266" s="910"/>
      <c r="B266" s="913"/>
      <c r="C266" s="913"/>
      <c r="D266" s="916"/>
      <c r="E266" s="913"/>
      <c r="F266" s="913"/>
      <c r="G266" s="913"/>
      <c r="H266" s="913"/>
      <c r="I266" s="913"/>
      <c r="J266" s="913"/>
      <c r="K266" s="913"/>
      <c r="L266" s="942"/>
      <c r="M266" s="916"/>
      <c r="N266" s="974"/>
      <c r="O266" s="913"/>
      <c r="P266" s="913"/>
      <c r="Q266" s="913"/>
      <c r="R266" s="373">
        <v>28000000</v>
      </c>
      <c r="S266" s="148"/>
      <c r="T266" s="374"/>
      <c r="U266" s="913"/>
      <c r="V266" s="913"/>
      <c r="W266" s="17">
        <v>256</v>
      </c>
      <c r="X266" s="18" t="s">
        <v>95</v>
      </c>
      <c r="Y266" s="306" t="s">
        <v>794</v>
      </c>
      <c r="Z266" s="145">
        <v>43132</v>
      </c>
      <c r="AA266" s="145">
        <v>43434</v>
      </c>
      <c r="AB266" s="146">
        <v>302</v>
      </c>
      <c r="AC266" s="340">
        <v>0.5</v>
      </c>
      <c r="AD266" s="147" t="s">
        <v>97</v>
      </c>
      <c r="AE266" s="148" t="s">
        <v>186</v>
      </c>
      <c r="AF266" s="148" t="s">
        <v>763</v>
      </c>
      <c r="AG266" s="148"/>
      <c r="AH266" s="341"/>
    </row>
    <row r="267" spans="1:34" ht="55.5" thickTop="1" thickBot="1" x14ac:dyDescent="0.3">
      <c r="A267" s="346" t="s">
        <v>795</v>
      </c>
      <c r="B267" s="375" t="s">
        <v>795</v>
      </c>
      <c r="C267" s="375" t="s">
        <v>231</v>
      </c>
      <c r="D267" s="376" t="s">
        <v>711</v>
      </c>
      <c r="E267" s="375" t="s">
        <v>764</v>
      </c>
      <c r="F267" s="375" t="s">
        <v>765</v>
      </c>
      <c r="G267" s="375" t="s">
        <v>766</v>
      </c>
      <c r="H267" s="375" t="s">
        <v>767</v>
      </c>
      <c r="I267" s="375">
        <v>74</v>
      </c>
      <c r="J267" s="375" t="s">
        <v>113</v>
      </c>
      <c r="K267" s="375" t="s">
        <v>796</v>
      </c>
      <c r="L267" s="377" t="s">
        <v>89</v>
      </c>
      <c r="M267" s="376" t="s">
        <v>797</v>
      </c>
      <c r="N267" s="130">
        <v>0.1</v>
      </c>
      <c r="O267" s="375">
        <v>1</v>
      </c>
      <c r="P267" s="375" t="s">
        <v>87</v>
      </c>
      <c r="Q267" s="375" t="s">
        <v>798</v>
      </c>
      <c r="R267" s="375"/>
      <c r="S267" s="375"/>
      <c r="T267" s="378" t="s">
        <v>799</v>
      </c>
      <c r="U267" s="375" t="s">
        <v>800</v>
      </c>
      <c r="V267" s="375" t="s">
        <v>801</v>
      </c>
      <c r="W267" s="53">
        <v>257</v>
      </c>
      <c r="X267" s="47" t="s">
        <v>95</v>
      </c>
      <c r="Y267" s="376" t="s">
        <v>802</v>
      </c>
      <c r="Z267" s="379">
        <v>43374</v>
      </c>
      <c r="AA267" s="379">
        <v>43444</v>
      </c>
      <c r="AB267" s="380">
        <f t="shared" ref="AB267:AB278" si="12">+AA267-Z267</f>
        <v>70</v>
      </c>
      <c r="AC267" s="57">
        <v>1</v>
      </c>
      <c r="AD267" s="375" t="s">
        <v>97</v>
      </c>
      <c r="AE267" s="375" t="s">
        <v>119</v>
      </c>
      <c r="AF267" s="375" t="s">
        <v>803</v>
      </c>
      <c r="AG267" s="375" t="s">
        <v>804</v>
      </c>
      <c r="AH267" s="381" t="s">
        <v>805</v>
      </c>
    </row>
    <row r="268" spans="1:34" ht="27.75" thickTop="1" x14ac:dyDescent="0.25">
      <c r="A268" s="908" t="s">
        <v>230</v>
      </c>
      <c r="B268" s="911" t="s">
        <v>230</v>
      </c>
      <c r="C268" s="911" t="s">
        <v>231</v>
      </c>
      <c r="D268" s="914" t="s">
        <v>711</v>
      </c>
      <c r="E268" s="911" t="s">
        <v>764</v>
      </c>
      <c r="F268" s="911" t="s">
        <v>765</v>
      </c>
      <c r="G268" s="911" t="s">
        <v>766</v>
      </c>
      <c r="H268" s="911" t="s">
        <v>767</v>
      </c>
      <c r="I268" s="911">
        <v>74</v>
      </c>
      <c r="J268" s="911" t="s">
        <v>113</v>
      </c>
      <c r="K268" s="911" t="s">
        <v>806</v>
      </c>
      <c r="L268" s="981" t="s">
        <v>89</v>
      </c>
      <c r="M268" s="914" t="s">
        <v>807</v>
      </c>
      <c r="N268" s="973">
        <v>0.1</v>
      </c>
      <c r="O268" s="911">
        <v>1</v>
      </c>
      <c r="P268" s="911" t="s">
        <v>87</v>
      </c>
      <c r="Q268" s="911" t="s">
        <v>208</v>
      </c>
      <c r="R268" s="911"/>
      <c r="S268" s="911"/>
      <c r="T268" s="1011"/>
      <c r="U268" s="911" t="s">
        <v>238</v>
      </c>
      <c r="V268" s="911" t="s">
        <v>239</v>
      </c>
      <c r="W268" s="6">
        <v>258</v>
      </c>
      <c r="X268" s="7" t="s">
        <v>95</v>
      </c>
      <c r="Y268" s="304" t="s">
        <v>808</v>
      </c>
      <c r="Z268" s="133">
        <v>43132</v>
      </c>
      <c r="AA268" s="133">
        <v>43190</v>
      </c>
      <c r="AB268" s="151">
        <f t="shared" si="12"/>
        <v>58</v>
      </c>
      <c r="AC268" s="135">
        <v>0.1</v>
      </c>
      <c r="AD268" s="382" t="s">
        <v>97</v>
      </c>
      <c r="AE268" s="137" t="s">
        <v>241</v>
      </c>
      <c r="AF268" s="137" t="s">
        <v>242</v>
      </c>
      <c r="AG268" s="137" t="s">
        <v>186</v>
      </c>
      <c r="AH268" s="138" t="s">
        <v>745</v>
      </c>
    </row>
    <row r="269" spans="1:34" ht="40.5" x14ac:dyDescent="0.25">
      <c r="A269" s="909"/>
      <c r="B269" s="912"/>
      <c r="C269" s="912"/>
      <c r="D269" s="915"/>
      <c r="E269" s="912"/>
      <c r="F269" s="912"/>
      <c r="G269" s="912"/>
      <c r="H269" s="912"/>
      <c r="I269" s="912"/>
      <c r="J269" s="912"/>
      <c r="K269" s="912"/>
      <c r="L269" s="982"/>
      <c r="M269" s="915"/>
      <c r="N269" s="977"/>
      <c r="O269" s="912"/>
      <c r="P269" s="912"/>
      <c r="Q269" s="912"/>
      <c r="R269" s="912"/>
      <c r="S269" s="912"/>
      <c r="T269" s="826"/>
      <c r="U269" s="912"/>
      <c r="V269" s="912"/>
      <c r="W269" s="73">
        <v>259</v>
      </c>
      <c r="X269" s="74" t="s">
        <v>95</v>
      </c>
      <c r="Y269" s="305" t="s">
        <v>809</v>
      </c>
      <c r="Z269" s="139">
        <v>43160</v>
      </c>
      <c r="AA269" s="139">
        <v>43196</v>
      </c>
      <c r="AB269" s="153">
        <f t="shared" si="12"/>
        <v>36</v>
      </c>
      <c r="AC269" s="343">
        <v>0.09</v>
      </c>
      <c r="AD269" s="383" t="s">
        <v>97</v>
      </c>
      <c r="AE269" s="142" t="s">
        <v>241</v>
      </c>
      <c r="AF269" s="142" t="s">
        <v>242</v>
      </c>
      <c r="AG269" s="142" t="s">
        <v>186</v>
      </c>
      <c r="AH269" s="344" t="s">
        <v>745</v>
      </c>
    </row>
    <row r="270" spans="1:34" ht="27" x14ac:dyDescent="0.25">
      <c r="A270" s="909"/>
      <c r="B270" s="912"/>
      <c r="C270" s="912"/>
      <c r="D270" s="915"/>
      <c r="E270" s="912"/>
      <c r="F270" s="912"/>
      <c r="G270" s="912"/>
      <c r="H270" s="912"/>
      <c r="I270" s="912"/>
      <c r="J270" s="912"/>
      <c r="K270" s="912"/>
      <c r="L270" s="982"/>
      <c r="M270" s="915"/>
      <c r="N270" s="977"/>
      <c r="O270" s="912"/>
      <c r="P270" s="912"/>
      <c r="Q270" s="912"/>
      <c r="R270" s="912"/>
      <c r="S270" s="912"/>
      <c r="T270" s="826"/>
      <c r="U270" s="912"/>
      <c r="V270" s="912"/>
      <c r="W270" s="73">
        <v>260</v>
      </c>
      <c r="X270" s="74" t="s">
        <v>95</v>
      </c>
      <c r="Y270" s="305" t="s">
        <v>810</v>
      </c>
      <c r="Z270" s="139">
        <v>43160</v>
      </c>
      <c r="AA270" s="139">
        <v>43196</v>
      </c>
      <c r="AB270" s="153">
        <f t="shared" si="12"/>
        <v>36</v>
      </c>
      <c r="AC270" s="343">
        <v>0.09</v>
      </c>
      <c r="AD270" s="383" t="s">
        <v>97</v>
      </c>
      <c r="AE270" s="142" t="s">
        <v>241</v>
      </c>
      <c r="AF270" s="142" t="s">
        <v>242</v>
      </c>
      <c r="AG270" s="142" t="s">
        <v>186</v>
      </c>
      <c r="AH270" s="344" t="s">
        <v>745</v>
      </c>
    </row>
    <row r="271" spans="1:34" ht="40.5" x14ac:dyDescent="0.25">
      <c r="A271" s="909"/>
      <c r="B271" s="912"/>
      <c r="C271" s="912"/>
      <c r="D271" s="915"/>
      <c r="E271" s="912"/>
      <c r="F271" s="912"/>
      <c r="G271" s="912"/>
      <c r="H271" s="912"/>
      <c r="I271" s="912"/>
      <c r="J271" s="912"/>
      <c r="K271" s="912"/>
      <c r="L271" s="982"/>
      <c r="M271" s="915"/>
      <c r="N271" s="977"/>
      <c r="O271" s="912"/>
      <c r="P271" s="912"/>
      <c r="Q271" s="912"/>
      <c r="R271" s="912"/>
      <c r="S271" s="912"/>
      <c r="T271" s="826"/>
      <c r="U271" s="912"/>
      <c r="V271" s="912"/>
      <c r="W271" s="73">
        <v>261</v>
      </c>
      <c r="X271" s="74" t="s">
        <v>95</v>
      </c>
      <c r="Y271" s="305" t="s">
        <v>811</v>
      </c>
      <c r="Z271" s="139">
        <v>43160</v>
      </c>
      <c r="AA271" s="139">
        <v>43190</v>
      </c>
      <c r="AB271" s="153">
        <f t="shared" si="12"/>
        <v>30</v>
      </c>
      <c r="AC271" s="343">
        <v>0.09</v>
      </c>
      <c r="AD271" s="383" t="s">
        <v>97</v>
      </c>
      <c r="AE271" s="142" t="s">
        <v>241</v>
      </c>
      <c r="AF271" s="142" t="s">
        <v>242</v>
      </c>
      <c r="AG271" s="142" t="s">
        <v>186</v>
      </c>
      <c r="AH271" s="344" t="s">
        <v>745</v>
      </c>
    </row>
    <row r="272" spans="1:34" ht="27" x14ac:dyDescent="0.25">
      <c r="A272" s="909"/>
      <c r="B272" s="912"/>
      <c r="C272" s="912"/>
      <c r="D272" s="915"/>
      <c r="E272" s="912"/>
      <c r="F272" s="912"/>
      <c r="G272" s="912"/>
      <c r="H272" s="912"/>
      <c r="I272" s="912"/>
      <c r="J272" s="912"/>
      <c r="K272" s="912"/>
      <c r="L272" s="982"/>
      <c r="M272" s="915"/>
      <c r="N272" s="977"/>
      <c r="O272" s="912"/>
      <c r="P272" s="912"/>
      <c r="Q272" s="912"/>
      <c r="R272" s="912"/>
      <c r="S272" s="912"/>
      <c r="T272" s="826"/>
      <c r="U272" s="912"/>
      <c r="V272" s="912"/>
      <c r="W272" s="73">
        <v>262</v>
      </c>
      <c r="X272" s="74" t="s">
        <v>95</v>
      </c>
      <c r="Y272" s="305" t="s">
        <v>812</v>
      </c>
      <c r="Z272" s="139">
        <v>43160</v>
      </c>
      <c r="AA272" s="139">
        <v>43190</v>
      </c>
      <c r="AB272" s="153">
        <f t="shared" si="12"/>
        <v>30</v>
      </c>
      <c r="AC272" s="343">
        <v>0.09</v>
      </c>
      <c r="AD272" s="383" t="s">
        <v>97</v>
      </c>
      <c r="AE272" s="142" t="s">
        <v>241</v>
      </c>
      <c r="AF272" s="142" t="s">
        <v>242</v>
      </c>
      <c r="AG272" s="142" t="s">
        <v>186</v>
      </c>
      <c r="AH272" s="344" t="s">
        <v>745</v>
      </c>
    </row>
    <row r="273" spans="1:34" x14ac:dyDescent="0.25">
      <c r="A273" s="909"/>
      <c r="B273" s="912"/>
      <c r="C273" s="912"/>
      <c r="D273" s="915"/>
      <c r="E273" s="912"/>
      <c r="F273" s="912"/>
      <c r="G273" s="912"/>
      <c r="H273" s="912"/>
      <c r="I273" s="912"/>
      <c r="J273" s="912"/>
      <c r="K273" s="912"/>
      <c r="L273" s="982"/>
      <c r="M273" s="915"/>
      <c r="N273" s="977"/>
      <c r="O273" s="912"/>
      <c r="P273" s="912"/>
      <c r="Q273" s="912"/>
      <c r="R273" s="912"/>
      <c r="S273" s="912"/>
      <c r="T273" s="826"/>
      <c r="U273" s="912"/>
      <c r="V273" s="912"/>
      <c r="W273" s="73">
        <v>263</v>
      </c>
      <c r="X273" s="74" t="s">
        <v>95</v>
      </c>
      <c r="Y273" s="305" t="s">
        <v>813</v>
      </c>
      <c r="Z273" s="139">
        <v>43160</v>
      </c>
      <c r="AA273" s="139">
        <v>43224</v>
      </c>
      <c r="AB273" s="153">
        <f t="shared" si="12"/>
        <v>64</v>
      </c>
      <c r="AC273" s="343">
        <v>0.09</v>
      </c>
      <c r="AD273" s="383" t="s">
        <v>97</v>
      </c>
      <c r="AE273" s="142" t="s">
        <v>241</v>
      </c>
      <c r="AF273" s="142" t="s">
        <v>242</v>
      </c>
      <c r="AG273" s="142" t="s">
        <v>186</v>
      </c>
      <c r="AH273" s="344" t="s">
        <v>745</v>
      </c>
    </row>
    <row r="274" spans="1:34" ht="27" x14ac:dyDescent="0.25">
      <c r="A274" s="909"/>
      <c r="B274" s="912"/>
      <c r="C274" s="912"/>
      <c r="D274" s="915"/>
      <c r="E274" s="912"/>
      <c r="F274" s="912"/>
      <c r="G274" s="912"/>
      <c r="H274" s="912"/>
      <c r="I274" s="912"/>
      <c r="J274" s="912"/>
      <c r="K274" s="912"/>
      <c r="L274" s="982"/>
      <c r="M274" s="915"/>
      <c r="N274" s="977"/>
      <c r="O274" s="912"/>
      <c r="P274" s="912"/>
      <c r="Q274" s="912"/>
      <c r="R274" s="912"/>
      <c r="S274" s="912"/>
      <c r="T274" s="826"/>
      <c r="U274" s="912"/>
      <c r="V274" s="912"/>
      <c r="W274" s="73">
        <v>264</v>
      </c>
      <c r="X274" s="74" t="s">
        <v>95</v>
      </c>
      <c r="Y274" s="305" t="s">
        <v>814</v>
      </c>
      <c r="Z274" s="139">
        <v>43213</v>
      </c>
      <c r="AA274" s="139">
        <v>43248</v>
      </c>
      <c r="AB274" s="153">
        <f t="shared" si="12"/>
        <v>35</v>
      </c>
      <c r="AC274" s="343">
        <v>0.09</v>
      </c>
      <c r="AD274" s="383" t="s">
        <v>97</v>
      </c>
      <c r="AE274" s="142" t="s">
        <v>241</v>
      </c>
      <c r="AF274" s="142" t="s">
        <v>242</v>
      </c>
      <c r="AG274" s="142" t="s">
        <v>186</v>
      </c>
      <c r="AH274" s="344" t="s">
        <v>745</v>
      </c>
    </row>
    <row r="275" spans="1:34" x14ac:dyDescent="0.25">
      <c r="A275" s="909"/>
      <c r="B275" s="912"/>
      <c r="C275" s="912"/>
      <c r="D275" s="915"/>
      <c r="E275" s="912"/>
      <c r="F275" s="912"/>
      <c r="G275" s="912"/>
      <c r="H275" s="912"/>
      <c r="I275" s="912"/>
      <c r="J275" s="912"/>
      <c r="K275" s="912"/>
      <c r="L275" s="982"/>
      <c r="M275" s="915"/>
      <c r="N275" s="977"/>
      <c r="O275" s="912"/>
      <c r="P275" s="912"/>
      <c r="Q275" s="912"/>
      <c r="R275" s="912"/>
      <c r="S275" s="912"/>
      <c r="T275" s="826"/>
      <c r="U275" s="912"/>
      <c r="V275" s="912"/>
      <c r="W275" s="73">
        <v>265</v>
      </c>
      <c r="X275" s="74" t="s">
        <v>95</v>
      </c>
      <c r="Y275" s="305" t="s">
        <v>815</v>
      </c>
      <c r="Z275" s="139">
        <v>43244</v>
      </c>
      <c r="AA275" s="139">
        <v>43249</v>
      </c>
      <c r="AB275" s="153">
        <f t="shared" si="12"/>
        <v>5</v>
      </c>
      <c r="AC275" s="343">
        <v>0.09</v>
      </c>
      <c r="AD275" s="383" t="s">
        <v>97</v>
      </c>
      <c r="AE275" s="142" t="s">
        <v>241</v>
      </c>
      <c r="AF275" s="142" t="s">
        <v>242</v>
      </c>
      <c r="AG275" s="142" t="s">
        <v>186</v>
      </c>
      <c r="AH275" s="344" t="s">
        <v>745</v>
      </c>
    </row>
    <row r="276" spans="1:34" ht="40.5" x14ac:dyDescent="0.25">
      <c r="A276" s="909"/>
      <c r="B276" s="912"/>
      <c r="C276" s="912"/>
      <c r="D276" s="915"/>
      <c r="E276" s="912"/>
      <c r="F276" s="912"/>
      <c r="G276" s="912"/>
      <c r="H276" s="912"/>
      <c r="I276" s="912"/>
      <c r="J276" s="912"/>
      <c r="K276" s="912"/>
      <c r="L276" s="982"/>
      <c r="M276" s="915"/>
      <c r="N276" s="977"/>
      <c r="O276" s="912"/>
      <c r="P276" s="912"/>
      <c r="Q276" s="912"/>
      <c r="R276" s="912"/>
      <c r="S276" s="912"/>
      <c r="T276" s="826"/>
      <c r="U276" s="912"/>
      <c r="V276" s="912"/>
      <c r="W276" s="73">
        <v>266</v>
      </c>
      <c r="X276" s="74" t="s">
        <v>95</v>
      </c>
      <c r="Y276" s="305" t="s">
        <v>816</v>
      </c>
      <c r="Z276" s="139">
        <v>43313</v>
      </c>
      <c r="AA276" s="139">
        <v>43343</v>
      </c>
      <c r="AB276" s="153">
        <f t="shared" si="12"/>
        <v>30</v>
      </c>
      <c r="AC276" s="343">
        <v>0.09</v>
      </c>
      <c r="AD276" s="383" t="s">
        <v>97</v>
      </c>
      <c r="AE276" s="142" t="s">
        <v>241</v>
      </c>
      <c r="AF276" s="142" t="s">
        <v>242</v>
      </c>
      <c r="AG276" s="142" t="s">
        <v>186</v>
      </c>
      <c r="AH276" s="344" t="s">
        <v>745</v>
      </c>
    </row>
    <row r="277" spans="1:34" ht="27" x14ac:dyDescent="0.25">
      <c r="A277" s="909"/>
      <c r="B277" s="912"/>
      <c r="C277" s="912"/>
      <c r="D277" s="915"/>
      <c r="E277" s="912"/>
      <c r="F277" s="912"/>
      <c r="G277" s="912"/>
      <c r="H277" s="912"/>
      <c r="I277" s="912"/>
      <c r="J277" s="912"/>
      <c r="K277" s="912"/>
      <c r="L277" s="982"/>
      <c r="M277" s="915"/>
      <c r="N277" s="977"/>
      <c r="O277" s="912"/>
      <c r="P277" s="912"/>
      <c r="Q277" s="912"/>
      <c r="R277" s="912"/>
      <c r="S277" s="912"/>
      <c r="T277" s="826"/>
      <c r="U277" s="912"/>
      <c r="V277" s="912"/>
      <c r="W277" s="73">
        <v>267</v>
      </c>
      <c r="X277" s="74" t="s">
        <v>95</v>
      </c>
      <c r="Y277" s="305" t="s">
        <v>817</v>
      </c>
      <c r="Z277" s="139">
        <v>43256</v>
      </c>
      <c r="AA277" s="139">
        <v>43294</v>
      </c>
      <c r="AB277" s="153">
        <f t="shared" si="12"/>
        <v>38</v>
      </c>
      <c r="AC277" s="343">
        <v>0.09</v>
      </c>
      <c r="AD277" s="383" t="s">
        <v>97</v>
      </c>
      <c r="AE277" s="142" t="s">
        <v>241</v>
      </c>
      <c r="AF277" s="142" t="s">
        <v>242</v>
      </c>
      <c r="AG277" s="142" t="s">
        <v>186</v>
      </c>
      <c r="AH277" s="344" t="s">
        <v>745</v>
      </c>
    </row>
    <row r="278" spans="1:34" ht="27.75" thickBot="1" x14ac:dyDescent="0.3">
      <c r="A278" s="910"/>
      <c r="B278" s="913"/>
      <c r="C278" s="913"/>
      <c r="D278" s="916"/>
      <c r="E278" s="913"/>
      <c r="F278" s="913"/>
      <c r="G278" s="913"/>
      <c r="H278" s="913"/>
      <c r="I278" s="913"/>
      <c r="J278" s="913"/>
      <c r="K278" s="913"/>
      <c r="L278" s="983"/>
      <c r="M278" s="916"/>
      <c r="N278" s="974"/>
      <c r="O278" s="913"/>
      <c r="P278" s="913"/>
      <c r="Q278" s="913"/>
      <c r="R278" s="913"/>
      <c r="S278" s="913"/>
      <c r="T278" s="827"/>
      <c r="U278" s="913"/>
      <c r="V278" s="913"/>
      <c r="W278" s="17">
        <v>268</v>
      </c>
      <c r="X278" s="18" t="s">
        <v>95</v>
      </c>
      <c r="Y278" s="306" t="s">
        <v>818</v>
      </c>
      <c r="Z278" s="145">
        <v>43297</v>
      </c>
      <c r="AA278" s="145">
        <v>43328</v>
      </c>
      <c r="AB278" s="154">
        <f t="shared" si="12"/>
        <v>31</v>
      </c>
      <c r="AC278" s="340">
        <v>0.09</v>
      </c>
      <c r="AD278" s="384" t="s">
        <v>97</v>
      </c>
      <c r="AE278" s="148" t="s">
        <v>241</v>
      </c>
      <c r="AF278" s="148" t="s">
        <v>242</v>
      </c>
      <c r="AG278" s="148" t="s">
        <v>186</v>
      </c>
      <c r="AH278" s="341" t="s">
        <v>745</v>
      </c>
    </row>
    <row r="279" spans="1:34" ht="69" thickTop="1" thickBot="1" x14ac:dyDescent="0.3">
      <c r="A279" s="908" t="s">
        <v>819</v>
      </c>
      <c r="B279" s="911" t="s">
        <v>819</v>
      </c>
      <c r="C279" s="911" t="s">
        <v>231</v>
      </c>
      <c r="D279" s="914" t="s">
        <v>711</v>
      </c>
      <c r="E279" s="911" t="s">
        <v>764</v>
      </c>
      <c r="F279" s="911" t="s">
        <v>765</v>
      </c>
      <c r="G279" s="911" t="s">
        <v>766</v>
      </c>
      <c r="H279" s="911" t="s">
        <v>767</v>
      </c>
      <c r="I279" s="911">
        <v>70</v>
      </c>
      <c r="J279" s="911" t="s">
        <v>113</v>
      </c>
      <c r="K279" s="911" t="s">
        <v>820</v>
      </c>
      <c r="L279" s="981" t="s">
        <v>89</v>
      </c>
      <c r="M279" s="914" t="s">
        <v>821</v>
      </c>
      <c r="N279" s="973">
        <v>0.1</v>
      </c>
      <c r="O279" s="911">
        <v>35</v>
      </c>
      <c r="P279" s="911" t="s">
        <v>113</v>
      </c>
      <c r="Q279" s="911" t="s">
        <v>822</v>
      </c>
      <c r="R279" s="837"/>
      <c r="S279" s="837"/>
      <c r="T279" s="385" t="s">
        <v>823</v>
      </c>
      <c r="U279" s="911" t="s">
        <v>824</v>
      </c>
      <c r="V279" s="911" t="s">
        <v>825</v>
      </c>
      <c r="W279" s="6">
        <v>269</v>
      </c>
      <c r="X279" s="7" t="s">
        <v>95</v>
      </c>
      <c r="Y279" s="304" t="s">
        <v>826</v>
      </c>
      <c r="Z279" s="133">
        <v>43160</v>
      </c>
      <c r="AA279" s="133">
        <v>43403</v>
      </c>
      <c r="AB279" s="151">
        <v>274</v>
      </c>
      <c r="AC279" s="135">
        <v>0.1</v>
      </c>
      <c r="AD279" s="382" t="s">
        <v>97</v>
      </c>
      <c r="AE279" s="137" t="s">
        <v>827</v>
      </c>
      <c r="AF279" s="137" t="s">
        <v>828</v>
      </c>
      <c r="AG279" s="386"/>
      <c r="AH279" s="72"/>
    </row>
    <row r="280" spans="1:34" ht="49.5" customHeight="1" thickTop="1" x14ac:dyDescent="0.25">
      <c r="A280" s="909"/>
      <c r="B280" s="912"/>
      <c r="C280" s="912"/>
      <c r="D280" s="915"/>
      <c r="E280" s="912"/>
      <c r="F280" s="912"/>
      <c r="G280" s="912"/>
      <c r="H280" s="912"/>
      <c r="I280" s="912"/>
      <c r="J280" s="912"/>
      <c r="K280" s="912"/>
      <c r="L280" s="982"/>
      <c r="M280" s="915"/>
      <c r="N280" s="977"/>
      <c r="O280" s="912"/>
      <c r="P280" s="912"/>
      <c r="Q280" s="912"/>
      <c r="R280" s="842"/>
      <c r="S280" s="842"/>
      <c r="T280" s="385" t="s">
        <v>829</v>
      </c>
      <c r="U280" s="912"/>
      <c r="V280" s="912"/>
      <c r="W280" s="73">
        <v>270</v>
      </c>
      <c r="X280" s="74" t="s">
        <v>95</v>
      </c>
      <c r="Y280" s="305" t="s">
        <v>830</v>
      </c>
      <c r="Z280" s="139">
        <v>43132</v>
      </c>
      <c r="AA280" s="308">
        <v>43434</v>
      </c>
      <c r="AB280" s="153">
        <f t="shared" ref="AB280:AB314" si="13">+AA280-Z280</f>
        <v>302</v>
      </c>
      <c r="AC280" s="343">
        <v>0.1</v>
      </c>
      <c r="AD280" s="383" t="s">
        <v>97</v>
      </c>
      <c r="AE280" s="142" t="s">
        <v>827</v>
      </c>
      <c r="AF280" s="142" t="s">
        <v>828</v>
      </c>
      <c r="AG280" s="387"/>
      <c r="AH280" s="80"/>
    </row>
    <row r="281" spans="1:34" ht="68.25" customHeight="1" x14ac:dyDescent="0.25">
      <c r="A281" s="909"/>
      <c r="B281" s="912"/>
      <c r="C281" s="912"/>
      <c r="D281" s="915"/>
      <c r="E281" s="912"/>
      <c r="F281" s="912"/>
      <c r="G281" s="912"/>
      <c r="H281" s="912"/>
      <c r="I281" s="912"/>
      <c r="J281" s="912"/>
      <c r="K281" s="912"/>
      <c r="L281" s="982"/>
      <c r="M281" s="915"/>
      <c r="N281" s="977"/>
      <c r="O281" s="912"/>
      <c r="P281" s="912"/>
      <c r="Q281" s="912"/>
      <c r="R281" s="842"/>
      <c r="S281" s="842"/>
      <c r="T281" s="371" t="s">
        <v>831</v>
      </c>
      <c r="U281" s="912"/>
      <c r="V281" s="912"/>
      <c r="W281" s="73">
        <v>271</v>
      </c>
      <c r="X281" s="74" t="s">
        <v>95</v>
      </c>
      <c r="Y281" s="305" t="s">
        <v>832</v>
      </c>
      <c r="Z281" s="139">
        <v>43132</v>
      </c>
      <c r="AA281" s="139">
        <v>43252</v>
      </c>
      <c r="AB281" s="153">
        <f t="shared" si="13"/>
        <v>120</v>
      </c>
      <c r="AC281" s="343">
        <v>0.1</v>
      </c>
      <c r="AD281" s="383" t="s">
        <v>97</v>
      </c>
      <c r="AE281" s="142" t="s">
        <v>827</v>
      </c>
      <c r="AF281" s="142" t="s">
        <v>828</v>
      </c>
      <c r="AG281" s="387"/>
      <c r="AH281" s="80"/>
    </row>
    <row r="282" spans="1:34" ht="40.5" x14ac:dyDescent="0.25">
      <c r="A282" s="909"/>
      <c r="B282" s="912"/>
      <c r="C282" s="912"/>
      <c r="D282" s="915"/>
      <c r="E282" s="912"/>
      <c r="F282" s="912"/>
      <c r="G282" s="912"/>
      <c r="H282" s="912"/>
      <c r="I282" s="912"/>
      <c r="J282" s="912"/>
      <c r="K282" s="912"/>
      <c r="L282" s="982"/>
      <c r="M282" s="915"/>
      <c r="N282" s="977"/>
      <c r="O282" s="912"/>
      <c r="P282" s="912"/>
      <c r="Q282" s="912"/>
      <c r="R282" s="842"/>
      <c r="S282" s="842"/>
      <c r="T282" s="371" t="s">
        <v>833</v>
      </c>
      <c r="U282" s="912"/>
      <c r="V282" s="912"/>
      <c r="W282" s="73">
        <v>272</v>
      </c>
      <c r="X282" s="74" t="s">
        <v>95</v>
      </c>
      <c r="Y282" s="305" t="s">
        <v>834</v>
      </c>
      <c r="Z282" s="139">
        <v>43221</v>
      </c>
      <c r="AA282" s="308">
        <v>43434</v>
      </c>
      <c r="AB282" s="153">
        <f t="shared" si="13"/>
        <v>213</v>
      </c>
      <c r="AC282" s="343">
        <v>0.05</v>
      </c>
      <c r="AD282" s="383" t="s">
        <v>97</v>
      </c>
      <c r="AE282" s="142" t="s">
        <v>827</v>
      </c>
      <c r="AF282" s="142" t="s">
        <v>828</v>
      </c>
      <c r="AG282" s="387"/>
      <c r="AH282" s="80"/>
    </row>
    <row r="283" spans="1:34" ht="54" x14ac:dyDescent="0.25">
      <c r="A283" s="909"/>
      <c r="B283" s="912"/>
      <c r="C283" s="912"/>
      <c r="D283" s="915"/>
      <c r="E283" s="912"/>
      <c r="F283" s="912"/>
      <c r="G283" s="912"/>
      <c r="H283" s="912"/>
      <c r="I283" s="912"/>
      <c r="J283" s="912"/>
      <c r="K283" s="912"/>
      <c r="L283" s="982"/>
      <c r="M283" s="915"/>
      <c r="N283" s="977"/>
      <c r="O283" s="912"/>
      <c r="P283" s="912"/>
      <c r="Q283" s="912"/>
      <c r="R283" s="842"/>
      <c r="S283" s="842"/>
      <c r="T283" s="371" t="s">
        <v>835</v>
      </c>
      <c r="U283" s="912"/>
      <c r="V283" s="912"/>
      <c r="W283" s="73">
        <v>273</v>
      </c>
      <c r="X283" s="74" t="s">
        <v>95</v>
      </c>
      <c r="Y283" s="305" t="s">
        <v>836</v>
      </c>
      <c r="Z283" s="139">
        <v>43160</v>
      </c>
      <c r="AA283" s="139">
        <v>43434</v>
      </c>
      <c r="AB283" s="153">
        <f t="shared" si="13"/>
        <v>274</v>
      </c>
      <c r="AC283" s="343">
        <v>0.05</v>
      </c>
      <c r="AD283" s="383" t="s">
        <v>97</v>
      </c>
      <c r="AE283" s="142" t="s">
        <v>827</v>
      </c>
      <c r="AF283" s="142" t="s">
        <v>828</v>
      </c>
      <c r="AG283" s="387"/>
      <c r="AH283" s="80"/>
    </row>
    <row r="284" spans="1:34" ht="67.5" x14ac:dyDescent="0.25">
      <c r="A284" s="909"/>
      <c r="B284" s="912"/>
      <c r="C284" s="912"/>
      <c r="D284" s="915"/>
      <c r="E284" s="912"/>
      <c r="F284" s="912"/>
      <c r="G284" s="912"/>
      <c r="H284" s="912"/>
      <c r="I284" s="912"/>
      <c r="J284" s="912"/>
      <c r="K284" s="912"/>
      <c r="L284" s="982"/>
      <c r="M284" s="915"/>
      <c r="N284" s="977"/>
      <c r="O284" s="912"/>
      <c r="P284" s="912"/>
      <c r="Q284" s="912"/>
      <c r="R284" s="842"/>
      <c r="S284" s="842"/>
      <c r="T284" s="371" t="s">
        <v>837</v>
      </c>
      <c r="U284" s="912"/>
      <c r="V284" s="912"/>
      <c r="W284" s="73">
        <v>274</v>
      </c>
      <c r="X284" s="74" t="s">
        <v>95</v>
      </c>
      <c r="Y284" s="305" t="s">
        <v>838</v>
      </c>
      <c r="Z284" s="139">
        <v>43120</v>
      </c>
      <c r="AA284" s="139">
        <v>43434</v>
      </c>
      <c r="AB284" s="153">
        <f t="shared" si="13"/>
        <v>314</v>
      </c>
      <c r="AC284" s="343">
        <v>0.05</v>
      </c>
      <c r="AD284" s="383" t="s">
        <v>97</v>
      </c>
      <c r="AE284" s="142" t="s">
        <v>827</v>
      </c>
      <c r="AF284" s="142" t="s">
        <v>828</v>
      </c>
      <c r="AG284" s="387"/>
      <c r="AH284" s="80"/>
    </row>
    <row r="285" spans="1:34" ht="40.5" x14ac:dyDescent="0.25">
      <c r="A285" s="909"/>
      <c r="B285" s="912"/>
      <c r="C285" s="912"/>
      <c r="D285" s="915"/>
      <c r="E285" s="912"/>
      <c r="F285" s="912"/>
      <c r="G285" s="912"/>
      <c r="H285" s="912"/>
      <c r="I285" s="912"/>
      <c r="J285" s="912"/>
      <c r="K285" s="912"/>
      <c r="L285" s="982"/>
      <c r="M285" s="915"/>
      <c r="N285" s="977"/>
      <c r="O285" s="912"/>
      <c r="P285" s="912"/>
      <c r="Q285" s="912"/>
      <c r="R285" s="842"/>
      <c r="S285" s="842"/>
      <c r="T285" s="371" t="s">
        <v>839</v>
      </c>
      <c r="U285" s="912"/>
      <c r="V285" s="912"/>
      <c r="W285" s="73">
        <v>275</v>
      </c>
      <c r="X285" s="74" t="s">
        <v>95</v>
      </c>
      <c r="Y285" s="305" t="s">
        <v>840</v>
      </c>
      <c r="Z285" s="139">
        <v>43160</v>
      </c>
      <c r="AA285" s="308">
        <v>43311</v>
      </c>
      <c r="AB285" s="153">
        <f t="shared" si="13"/>
        <v>151</v>
      </c>
      <c r="AC285" s="343">
        <v>0.05</v>
      </c>
      <c r="AD285" s="383" t="s">
        <v>97</v>
      </c>
      <c r="AE285" s="142" t="s">
        <v>827</v>
      </c>
      <c r="AF285" s="142" t="s">
        <v>828</v>
      </c>
      <c r="AG285" s="387"/>
      <c r="AH285" s="80"/>
    </row>
    <row r="286" spans="1:34" ht="40.5" x14ac:dyDescent="0.25">
      <c r="A286" s="909"/>
      <c r="B286" s="912"/>
      <c r="C286" s="912"/>
      <c r="D286" s="915"/>
      <c r="E286" s="912"/>
      <c r="F286" s="912"/>
      <c r="G286" s="912"/>
      <c r="H286" s="912"/>
      <c r="I286" s="912"/>
      <c r="J286" s="912"/>
      <c r="K286" s="912"/>
      <c r="L286" s="982"/>
      <c r="M286" s="915"/>
      <c r="N286" s="977"/>
      <c r="O286" s="912"/>
      <c r="P286" s="912"/>
      <c r="Q286" s="912"/>
      <c r="R286" s="842"/>
      <c r="S286" s="842"/>
      <c r="T286" s="371" t="s">
        <v>841</v>
      </c>
      <c r="U286" s="912"/>
      <c r="V286" s="912"/>
      <c r="W286" s="73">
        <v>276</v>
      </c>
      <c r="X286" s="74" t="s">
        <v>95</v>
      </c>
      <c r="Y286" s="305" t="s">
        <v>842</v>
      </c>
      <c r="Z286" s="139">
        <v>43191</v>
      </c>
      <c r="AA286" s="308">
        <v>43434</v>
      </c>
      <c r="AB286" s="153">
        <f t="shared" si="13"/>
        <v>243</v>
      </c>
      <c r="AC286" s="343">
        <v>0.05</v>
      </c>
      <c r="AD286" s="383" t="s">
        <v>97</v>
      </c>
      <c r="AE286" s="142" t="s">
        <v>827</v>
      </c>
      <c r="AF286" s="142" t="s">
        <v>828</v>
      </c>
      <c r="AG286" s="387"/>
      <c r="AH286" s="80"/>
    </row>
    <row r="287" spans="1:34" ht="27" x14ac:dyDescent="0.25">
      <c r="A287" s="909"/>
      <c r="B287" s="912"/>
      <c r="C287" s="912"/>
      <c r="D287" s="915"/>
      <c r="E287" s="912"/>
      <c r="F287" s="912"/>
      <c r="G287" s="912"/>
      <c r="H287" s="912"/>
      <c r="I287" s="912"/>
      <c r="J287" s="912"/>
      <c r="K287" s="912"/>
      <c r="L287" s="982"/>
      <c r="M287" s="915"/>
      <c r="N287" s="977"/>
      <c r="O287" s="912"/>
      <c r="P287" s="912"/>
      <c r="Q287" s="912"/>
      <c r="R287" s="842"/>
      <c r="S287" s="842"/>
      <c r="T287" s="371" t="s">
        <v>843</v>
      </c>
      <c r="U287" s="912"/>
      <c r="V287" s="912"/>
      <c r="W287" s="73">
        <v>277</v>
      </c>
      <c r="X287" s="74" t="s">
        <v>95</v>
      </c>
      <c r="Y287" s="370" t="s">
        <v>844</v>
      </c>
      <c r="Z287" s="139">
        <v>43221</v>
      </c>
      <c r="AA287" s="139">
        <v>43434</v>
      </c>
      <c r="AB287" s="153">
        <f t="shared" si="13"/>
        <v>213</v>
      </c>
      <c r="AC287" s="343">
        <v>0.1</v>
      </c>
      <c r="AD287" s="383" t="s">
        <v>97</v>
      </c>
      <c r="AE287" s="142" t="s">
        <v>827</v>
      </c>
      <c r="AF287" s="142" t="s">
        <v>828</v>
      </c>
      <c r="AG287" s="387"/>
      <c r="AH287" s="80"/>
    </row>
    <row r="288" spans="1:34" ht="54" x14ac:dyDescent="0.25">
      <c r="A288" s="909"/>
      <c r="B288" s="912"/>
      <c r="C288" s="912"/>
      <c r="D288" s="915"/>
      <c r="E288" s="912"/>
      <c r="F288" s="912"/>
      <c r="G288" s="912"/>
      <c r="H288" s="912"/>
      <c r="I288" s="912"/>
      <c r="J288" s="912"/>
      <c r="K288" s="912"/>
      <c r="L288" s="982"/>
      <c r="M288" s="915"/>
      <c r="N288" s="977"/>
      <c r="O288" s="912"/>
      <c r="P288" s="912"/>
      <c r="Q288" s="912"/>
      <c r="R288" s="842"/>
      <c r="S288" s="842"/>
      <c r="T288" s="371" t="s">
        <v>845</v>
      </c>
      <c r="U288" s="912"/>
      <c r="V288" s="912"/>
      <c r="W288" s="73">
        <v>278</v>
      </c>
      <c r="X288" s="74" t="s">
        <v>95</v>
      </c>
      <c r="Y288" s="305" t="s">
        <v>846</v>
      </c>
      <c r="Z288" s="139">
        <v>43132</v>
      </c>
      <c r="AA288" s="139">
        <v>43434</v>
      </c>
      <c r="AB288" s="153">
        <f t="shared" si="13"/>
        <v>302</v>
      </c>
      <c r="AC288" s="343">
        <v>0.1</v>
      </c>
      <c r="AD288" s="383" t="s">
        <v>97</v>
      </c>
      <c r="AE288" s="142" t="s">
        <v>827</v>
      </c>
      <c r="AF288" s="142" t="s">
        <v>828</v>
      </c>
      <c r="AG288" s="387"/>
      <c r="AH288" s="80"/>
    </row>
    <row r="289" spans="1:34" ht="94.5" x14ac:dyDescent="0.25">
      <c r="A289" s="909"/>
      <c r="B289" s="912"/>
      <c r="C289" s="912"/>
      <c r="D289" s="915"/>
      <c r="E289" s="912"/>
      <c r="F289" s="912"/>
      <c r="G289" s="912"/>
      <c r="H289" s="912"/>
      <c r="I289" s="912"/>
      <c r="J289" s="912"/>
      <c r="K289" s="912"/>
      <c r="L289" s="982"/>
      <c r="M289" s="915"/>
      <c r="N289" s="977"/>
      <c r="O289" s="912"/>
      <c r="P289" s="912"/>
      <c r="Q289" s="912"/>
      <c r="R289" s="842"/>
      <c r="S289" s="842"/>
      <c r="T289" s="371" t="s">
        <v>845</v>
      </c>
      <c r="U289" s="912"/>
      <c r="V289" s="912"/>
      <c r="W289" s="73">
        <v>279</v>
      </c>
      <c r="X289" s="74" t="s">
        <v>95</v>
      </c>
      <c r="Y289" s="370" t="s">
        <v>847</v>
      </c>
      <c r="Z289" s="139">
        <v>43191</v>
      </c>
      <c r="AA289" s="139">
        <v>43434</v>
      </c>
      <c r="AB289" s="153">
        <f t="shared" si="13"/>
        <v>243</v>
      </c>
      <c r="AC289" s="343">
        <v>0.05</v>
      </c>
      <c r="AD289" s="383"/>
      <c r="AE289" s="142"/>
      <c r="AF289" s="142"/>
      <c r="AG289" s="387"/>
      <c r="AH289" s="80"/>
    </row>
    <row r="290" spans="1:34" ht="54" x14ac:dyDescent="0.25">
      <c r="A290" s="909"/>
      <c r="B290" s="912"/>
      <c r="C290" s="912"/>
      <c r="D290" s="915"/>
      <c r="E290" s="912"/>
      <c r="F290" s="912"/>
      <c r="G290" s="912"/>
      <c r="H290" s="912"/>
      <c r="I290" s="912"/>
      <c r="J290" s="912"/>
      <c r="K290" s="912"/>
      <c r="L290" s="982"/>
      <c r="M290" s="915"/>
      <c r="N290" s="977"/>
      <c r="O290" s="912"/>
      <c r="P290" s="912"/>
      <c r="Q290" s="912"/>
      <c r="R290" s="842"/>
      <c r="S290" s="842"/>
      <c r="T290" s="371" t="s">
        <v>845</v>
      </c>
      <c r="U290" s="912"/>
      <c r="V290" s="912"/>
      <c r="W290" s="73">
        <v>280</v>
      </c>
      <c r="X290" s="74" t="s">
        <v>95</v>
      </c>
      <c r="Y290" s="370" t="s">
        <v>848</v>
      </c>
      <c r="Z290" s="139">
        <v>43191</v>
      </c>
      <c r="AA290" s="139">
        <v>43434</v>
      </c>
      <c r="AB290" s="153">
        <f t="shared" si="13"/>
        <v>243</v>
      </c>
      <c r="AC290" s="343">
        <v>0.1</v>
      </c>
      <c r="AD290" s="383"/>
      <c r="AE290" s="142"/>
      <c r="AF290" s="142"/>
      <c r="AG290" s="387"/>
      <c r="AH290" s="80"/>
    </row>
    <row r="291" spans="1:34" ht="54.75" thickBot="1" x14ac:dyDescent="0.3">
      <c r="A291" s="910"/>
      <c r="B291" s="913"/>
      <c r="C291" s="913"/>
      <c r="D291" s="916"/>
      <c r="E291" s="913"/>
      <c r="F291" s="913"/>
      <c r="G291" s="913"/>
      <c r="H291" s="913"/>
      <c r="I291" s="913"/>
      <c r="J291" s="913"/>
      <c r="K291" s="913"/>
      <c r="L291" s="983"/>
      <c r="M291" s="916"/>
      <c r="N291" s="974"/>
      <c r="O291" s="913"/>
      <c r="P291" s="913"/>
      <c r="Q291" s="913"/>
      <c r="R291" s="838"/>
      <c r="S291" s="838"/>
      <c r="T291" s="388" t="s">
        <v>845</v>
      </c>
      <c r="U291" s="913"/>
      <c r="V291" s="913"/>
      <c r="W291" s="17">
        <v>281</v>
      </c>
      <c r="X291" s="18" t="s">
        <v>95</v>
      </c>
      <c r="Y291" s="306" t="s">
        <v>849</v>
      </c>
      <c r="Z291" s="145">
        <v>43160</v>
      </c>
      <c r="AA291" s="145">
        <v>43434</v>
      </c>
      <c r="AB291" s="154">
        <f t="shared" si="13"/>
        <v>274</v>
      </c>
      <c r="AC291" s="340">
        <v>0.1</v>
      </c>
      <c r="AD291" s="384" t="s">
        <v>97</v>
      </c>
      <c r="AE291" s="148" t="s">
        <v>827</v>
      </c>
      <c r="AF291" s="148" t="s">
        <v>828</v>
      </c>
      <c r="AG291" s="389"/>
      <c r="AH291" s="82"/>
    </row>
    <row r="292" spans="1:34" ht="122.25" thickTop="1" x14ac:dyDescent="0.25">
      <c r="A292" s="908" t="s">
        <v>819</v>
      </c>
      <c r="B292" s="911" t="s">
        <v>819</v>
      </c>
      <c r="C292" s="911" t="s">
        <v>231</v>
      </c>
      <c r="D292" s="914" t="s">
        <v>711</v>
      </c>
      <c r="E292" s="911" t="s">
        <v>764</v>
      </c>
      <c r="F292" s="911" t="s">
        <v>765</v>
      </c>
      <c r="G292" s="911" t="s">
        <v>766</v>
      </c>
      <c r="H292" s="911" t="s">
        <v>767</v>
      </c>
      <c r="I292" s="911">
        <v>70</v>
      </c>
      <c r="J292" s="911" t="s">
        <v>113</v>
      </c>
      <c r="K292" s="911" t="s">
        <v>850</v>
      </c>
      <c r="L292" s="981" t="s">
        <v>89</v>
      </c>
      <c r="M292" s="914" t="s">
        <v>851</v>
      </c>
      <c r="N292" s="973">
        <v>0.15</v>
      </c>
      <c r="O292" s="911">
        <v>1</v>
      </c>
      <c r="P292" s="802" t="s">
        <v>87</v>
      </c>
      <c r="Q292" s="911" t="s">
        <v>822</v>
      </c>
      <c r="R292" s="837"/>
      <c r="S292" s="837"/>
      <c r="T292" s="385" t="s">
        <v>852</v>
      </c>
      <c r="U292" s="911" t="s">
        <v>853</v>
      </c>
      <c r="V292" s="911" t="s">
        <v>825</v>
      </c>
      <c r="W292" s="6">
        <v>282</v>
      </c>
      <c r="X292" s="7" t="s">
        <v>95</v>
      </c>
      <c r="Y292" s="304" t="s">
        <v>854</v>
      </c>
      <c r="Z292" s="133">
        <v>43132</v>
      </c>
      <c r="AA292" s="133">
        <v>43434</v>
      </c>
      <c r="AB292" s="151">
        <f t="shared" si="13"/>
        <v>302</v>
      </c>
      <c r="AC292" s="135">
        <v>0.25</v>
      </c>
      <c r="AD292" s="382" t="s">
        <v>97</v>
      </c>
      <c r="AE292" s="137" t="s">
        <v>827</v>
      </c>
      <c r="AF292" s="137" t="s">
        <v>828</v>
      </c>
      <c r="AG292" s="386"/>
      <c r="AH292" s="72"/>
    </row>
    <row r="293" spans="1:34" ht="81" x14ac:dyDescent="0.25">
      <c r="A293" s="909"/>
      <c r="B293" s="912"/>
      <c r="C293" s="912"/>
      <c r="D293" s="915"/>
      <c r="E293" s="912"/>
      <c r="F293" s="912"/>
      <c r="G293" s="912"/>
      <c r="H293" s="912"/>
      <c r="I293" s="912"/>
      <c r="J293" s="912"/>
      <c r="K293" s="912"/>
      <c r="L293" s="982"/>
      <c r="M293" s="915"/>
      <c r="N293" s="977"/>
      <c r="O293" s="912"/>
      <c r="P293" s="810"/>
      <c r="Q293" s="912"/>
      <c r="R293" s="842"/>
      <c r="S293" s="842"/>
      <c r="T293" s="371" t="s">
        <v>855</v>
      </c>
      <c r="U293" s="912"/>
      <c r="V293" s="912"/>
      <c r="W293" s="73">
        <v>283</v>
      </c>
      <c r="X293" s="74" t="s">
        <v>95</v>
      </c>
      <c r="Y293" s="305" t="s">
        <v>856</v>
      </c>
      <c r="Z293" s="139">
        <v>43160</v>
      </c>
      <c r="AA293" s="139">
        <v>43281</v>
      </c>
      <c r="AB293" s="153">
        <f t="shared" si="13"/>
        <v>121</v>
      </c>
      <c r="AC293" s="343">
        <v>0.25</v>
      </c>
      <c r="AD293" s="383" t="s">
        <v>97</v>
      </c>
      <c r="AE293" s="142" t="s">
        <v>827</v>
      </c>
      <c r="AF293" s="142" t="s">
        <v>828</v>
      </c>
      <c r="AG293" s="387"/>
      <c r="AH293" s="80"/>
    </row>
    <row r="294" spans="1:34" ht="40.5" x14ac:dyDescent="0.25">
      <c r="A294" s="909"/>
      <c r="B294" s="912"/>
      <c r="C294" s="912"/>
      <c r="D294" s="915"/>
      <c r="E294" s="912"/>
      <c r="F294" s="912"/>
      <c r="G294" s="912"/>
      <c r="H294" s="912"/>
      <c r="I294" s="912"/>
      <c r="J294" s="912"/>
      <c r="K294" s="912"/>
      <c r="L294" s="982"/>
      <c r="M294" s="915"/>
      <c r="N294" s="977"/>
      <c r="O294" s="912"/>
      <c r="P294" s="810"/>
      <c r="Q294" s="912"/>
      <c r="R294" s="842"/>
      <c r="S294" s="842"/>
      <c r="T294" s="371" t="s">
        <v>857</v>
      </c>
      <c r="U294" s="912"/>
      <c r="V294" s="912"/>
      <c r="W294" s="73">
        <v>284</v>
      </c>
      <c r="X294" s="74" t="s">
        <v>95</v>
      </c>
      <c r="Y294" s="305" t="s">
        <v>858</v>
      </c>
      <c r="Z294" s="139">
        <v>43160</v>
      </c>
      <c r="AA294" s="139">
        <v>43403</v>
      </c>
      <c r="AB294" s="153">
        <f t="shared" si="13"/>
        <v>243</v>
      </c>
      <c r="AC294" s="343">
        <v>0.25</v>
      </c>
      <c r="AD294" s="383" t="s">
        <v>97</v>
      </c>
      <c r="AE294" s="142" t="s">
        <v>827</v>
      </c>
      <c r="AF294" s="142" t="s">
        <v>828</v>
      </c>
      <c r="AG294" s="387"/>
      <c r="AH294" s="80"/>
    </row>
    <row r="295" spans="1:34" ht="41.25" thickBot="1" x14ac:dyDescent="0.3">
      <c r="A295" s="1010"/>
      <c r="B295" s="1005"/>
      <c r="C295" s="1005"/>
      <c r="D295" s="1006"/>
      <c r="E295" s="1005"/>
      <c r="F295" s="1005"/>
      <c r="G295" s="1005"/>
      <c r="H295" s="1005"/>
      <c r="I295" s="1005"/>
      <c r="J295" s="1005"/>
      <c r="K295" s="1005"/>
      <c r="L295" s="1009"/>
      <c r="M295" s="1006"/>
      <c r="N295" s="1007"/>
      <c r="O295" s="1005"/>
      <c r="P295" s="1008"/>
      <c r="Q295" s="1005"/>
      <c r="R295" s="1004"/>
      <c r="S295" s="1004"/>
      <c r="T295" s="390" t="s">
        <v>859</v>
      </c>
      <c r="U295" s="1005"/>
      <c r="V295" s="1005"/>
      <c r="W295" s="99">
        <v>285</v>
      </c>
      <c r="X295" s="100" t="s">
        <v>95</v>
      </c>
      <c r="Y295" s="391" t="s">
        <v>860</v>
      </c>
      <c r="Z295" s="392">
        <v>43405</v>
      </c>
      <c r="AA295" s="392">
        <v>43434</v>
      </c>
      <c r="AB295" s="393">
        <f t="shared" si="13"/>
        <v>29</v>
      </c>
      <c r="AC295" s="394">
        <v>0.25</v>
      </c>
      <c r="AD295" s="395" t="s">
        <v>97</v>
      </c>
      <c r="AE295" s="396" t="s">
        <v>827</v>
      </c>
      <c r="AF295" s="396" t="s">
        <v>828</v>
      </c>
      <c r="AG295" s="397"/>
      <c r="AH295" s="398"/>
    </row>
    <row r="296" spans="1:34" ht="68.25" thickTop="1" x14ac:dyDescent="0.25">
      <c r="A296" s="908" t="s">
        <v>819</v>
      </c>
      <c r="B296" s="911" t="s">
        <v>819</v>
      </c>
      <c r="C296" s="911" t="s">
        <v>231</v>
      </c>
      <c r="D296" s="914" t="s">
        <v>711</v>
      </c>
      <c r="E296" s="911" t="s">
        <v>764</v>
      </c>
      <c r="F296" s="911" t="s">
        <v>765</v>
      </c>
      <c r="G296" s="911" t="s">
        <v>766</v>
      </c>
      <c r="H296" s="911" t="s">
        <v>767</v>
      </c>
      <c r="I296" s="911">
        <v>70</v>
      </c>
      <c r="J296" s="911" t="s">
        <v>113</v>
      </c>
      <c r="K296" s="911" t="s">
        <v>861</v>
      </c>
      <c r="L296" s="981" t="s">
        <v>89</v>
      </c>
      <c r="M296" s="914" t="s">
        <v>862</v>
      </c>
      <c r="N296" s="973">
        <v>0.15</v>
      </c>
      <c r="O296" s="911">
        <v>1</v>
      </c>
      <c r="P296" s="802" t="s">
        <v>87</v>
      </c>
      <c r="Q296" s="911" t="s">
        <v>822</v>
      </c>
      <c r="R296" s="837"/>
      <c r="S296" s="837"/>
      <c r="T296" s="385" t="s">
        <v>863</v>
      </c>
      <c r="U296" s="911" t="s">
        <v>853</v>
      </c>
      <c r="V296" s="911" t="s">
        <v>825</v>
      </c>
      <c r="W296" s="6">
        <v>286</v>
      </c>
      <c r="X296" s="7" t="s">
        <v>95</v>
      </c>
      <c r="Y296" s="399" t="s">
        <v>864</v>
      </c>
      <c r="Z296" s="133">
        <v>43160</v>
      </c>
      <c r="AA296" s="133">
        <v>43281</v>
      </c>
      <c r="AB296" s="151">
        <f t="shared" si="13"/>
        <v>121</v>
      </c>
      <c r="AC296" s="135">
        <v>0.15</v>
      </c>
      <c r="AD296" s="382" t="s">
        <v>97</v>
      </c>
      <c r="AE296" s="137" t="s">
        <v>827</v>
      </c>
      <c r="AF296" s="137" t="s">
        <v>828</v>
      </c>
      <c r="AG296" s="386"/>
      <c r="AH296" s="72"/>
    </row>
    <row r="297" spans="1:34" ht="40.5" x14ac:dyDescent="0.25">
      <c r="A297" s="909"/>
      <c r="B297" s="912"/>
      <c r="C297" s="912"/>
      <c r="D297" s="915"/>
      <c r="E297" s="912"/>
      <c r="F297" s="912"/>
      <c r="G297" s="912"/>
      <c r="H297" s="912"/>
      <c r="I297" s="912"/>
      <c r="J297" s="912"/>
      <c r="K297" s="912"/>
      <c r="L297" s="982"/>
      <c r="M297" s="915"/>
      <c r="N297" s="977"/>
      <c r="O297" s="912"/>
      <c r="P297" s="810"/>
      <c r="Q297" s="912"/>
      <c r="R297" s="842"/>
      <c r="S297" s="842"/>
      <c r="T297" s="400"/>
      <c r="U297" s="912"/>
      <c r="V297" s="912"/>
      <c r="W297" s="73">
        <v>287</v>
      </c>
      <c r="X297" s="74" t="s">
        <v>95</v>
      </c>
      <c r="Y297" s="305" t="s">
        <v>865</v>
      </c>
      <c r="Z297" s="139">
        <v>43132</v>
      </c>
      <c r="AA297" s="139">
        <v>43281</v>
      </c>
      <c r="AB297" s="153">
        <f t="shared" si="13"/>
        <v>149</v>
      </c>
      <c r="AC297" s="343">
        <v>0.15</v>
      </c>
      <c r="AD297" s="383" t="s">
        <v>97</v>
      </c>
      <c r="AE297" s="142" t="s">
        <v>827</v>
      </c>
      <c r="AF297" s="142" t="s">
        <v>828</v>
      </c>
      <c r="AG297" s="387"/>
      <c r="AH297" s="80"/>
    </row>
    <row r="298" spans="1:34" ht="27" x14ac:dyDescent="0.25">
      <c r="A298" s="909"/>
      <c r="B298" s="912"/>
      <c r="C298" s="912"/>
      <c r="D298" s="915"/>
      <c r="E298" s="912"/>
      <c r="F298" s="912"/>
      <c r="G298" s="912"/>
      <c r="H298" s="912"/>
      <c r="I298" s="912"/>
      <c r="J298" s="912"/>
      <c r="K298" s="912"/>
      <c r="L298" s="982"/>
      <c r="M298" s="915"/>
      <c r="N298" s="977"/>
      <c r="O298" s="912"/>
      <c r="P298" s="810"/>
      <c r="Q298" s="912"/>
      <c r="R298" s="842"/>
      <c r="S298" s="842"/>
      <c r="T298" s="400"/>
      <c r="U298" s="912"/>
      <c r="V298" s="912"/>
      <c r="W298" s="73">
        <v>288</v>
      </c>
      <c r="X298" s="74" t="s">
        <v>95</v>
      </c>
      <c r="Y298" s="401" t="s">
        <v>866</v>
      </c>
      <c r="Z298" s="139">
        <v>43132</v>
      </c>
      <c r="AA298" s="139">
        <v>43434</v>
      </c>
      <c r="AB298" s="153">
        <f t="shared" si="13"/>
        <v>302</v>
      </c>
      <c r="AC298" s="343">
        <v>0.15</v>
      </c>
      <c r="AD298" s="383" t="s">
        <v>97</v>
      </c>
      <c r="AE298" s="142" t="s">
        <v>827</v>
      </c>
      <c r="AF298" s="142" t="s">
        <v>828</v>
      </c>
      <c r="AG298" s="387"/>
      <c r="AH298" s="80"/>
    </row>
    <row r="299" spans="1:34" ht="81" x14ac:dyDescent="0.25">
      <c r="A299" s="909"/>
      <c r="B299" s="912"/>
      <c r="C299" s="912"/>
      <c r="D299" s="915"/>
      <c r="E299" s="912"/>
      <c r="F299" s="912"/>
      <c r="G299" s="912"/>
      <c r="H299" s="912"/>
      <c r="I299" s="912"/>
      <c r="J299" s="912"/>
      <c r="K299" s="912"/>
      <c r="L299" s="982"/>
      <c r="M299" s="915"/>
      <c r="N299" s="977"/>
      <c r="O299" s="912"/>
      <c r="P299" s="810"/>
      <c r="Q299" s="912"/>
      <c r="R299" s="842"/>
      <c r="S299" s="842"/>
      <c r="T299" s="371" t="s">
        <v>867</v>
      </c>
      <c r="U299" s="912"/>
      <c r="V299" s="912"/>
      <c r="W299" s="73">
        <v>289</v>
      </c>
      <c r="X299" s="74" t="s">
        <v>95</v>
      </c>
      <c r="Y299" s="402" t="s">
        <v>868</v>
      </c>
      <c r="Z299" s="139">
        <v>43132</v>
      </c>
      <c r="AA299" s="308">
        <v>43434</v>
      </c>
      <c r="AB299" s="153">
        <f t="shared" si="13"/>
        <v>302</v>
      </c>
      <c r="AC299" s="343">
        <v>0.1</v>
      </c>
      <c r="AD299" s="383" t="s">
        <v>97</v>
      </c>
      <c r="AE299" s="142" t="s">
        <v>827</v>
      </c>
      <c r="AF299" s="142" t="s">
        <v>828</v>
      </c>
      <c r="AG299" s="387"/>
      <c r="AH299" s="80"/>
    </row>
    <row r="300" spans="1:34" ht="40.5" x14ac:dyDescent="0.25">
      <c r="A300" s="909"/>
      <c r="B300" s="912"/>
      <c r="C300" s="912"/>
      <c r="D300" s="915"/>
      <c r="E300" s="912"/>
      <c r="F300" s="912"/>
      <c r="G300" s="912"/>
      <c r="H300" s="912"/>
      <c r="I300" s="912"/>
      <c r="J300" s="912"/>
      <c r="K300" s="912"/>
      <c r="L300" s="982"/>
      <c r="M300" s="915"/>
      <c r="N300" s="977"/>
      <c r="O300" s="912"/>
      <c r="P300" s="810"/>
      <c r="Q300" s="912"/>
      <c r="R300" s="842"/>
      <c r="S300" s="842"/>
      <c r="T300" s="371" t="s">
        <v>869</v>
      </c>
      <c r="U300" s="912"/>
      <c r="V300" s="912"/>
      <c r="W300" s="73">
        <v>290</v>
      </c>
      <c r="X300" s="74" t="s">
        <v>95</v>
      </c>
      <c r="Y300" s="401" t="s">
        <v>870</v>
      </c>
      <c r="Z300" s="139">
        <v>43132</v>
      </c>
      <c r="AA300" s="139">
        <v>43434</v>
      </c>
      <c r="AB300" s="153">
        <f t="shared" si="13"/>
        <v>302</v>
      </c>
      <c r="AC300" s="343">
        <v>0.15</v>
      </c>
      <c r="AD300" s="383" t="s">
        <v>97</v>
      </c>
      <c r="AE300" s="142" t="s">
        <v>827</v>
      </c>
      <c r="AF300" s="142" t="s">
        <v>828</v>
      </c>
      <c r="AG300" s="387"/>
      <c r="AH300" s="80"/>
    </row>
    <row r="301" spans="1:34" ht="40.5" x14ac:dyDescent="0.25">
      <c r="A301" s="909"/>
      <c r="B301" s="912"/>
      <c r="C301" s="912"/>
      <c r="D301" s="915"/>
      <c r="E301" s="912"/>
      <c r="F301" s="912"/>
      <c r="G301" s="912"/>
      <c r="H301" s="912"/>
      <c r="I301" s="912"/>
      <c r="J301" s="912"/>
      <c r="K301" s="912"/>
      <c r="L301" s="982"/>
      <c r="M301" s="915"/>
      <c r="N301" s="977"/>
      <c r="O301" s="912"/>
      <c r="P301" s="810"/>
      <c r="Q301" s="912"/>
      <c r="R301" s="842"/>
      <c r="S301" s="842"/>
      <c r="T301" s="371" t="s">
        <v>871</v>
      </c>
      <c r="U301" s="912"/>
      <c r="V301" s="912"/>
      <c r="W301" s="73">
        <v>291</v>
      </c>
      <c r="X301" s="74" t="s">
        <v>95</v>
      </c>
      <c r="Y301" s="401" t="s">
        <v>872</v>
      </c>
      <c r="Z301" s="139">
        <v>43132</v>
      </c>
      <c r="AA301" s="139">
        <v>43434</v>
      </c>
      <c r="AB301" s="153">
        <f t="shared" si="13"/>
        <v>302</v>
      </c>
      <c r="AC301" s="343">
        <v>0.1</v>
      </c>
      <c r="AD301" s="383" t="s">
        <v>97</v>
      </c>
      <c r="AE301" s="142" t="s">
        <v>827</v>
      </c>
      <c r="AF301" s="142" t="s">
        <v>828</v>
      </c>
      <c r="AG301" s="387"/>
      <c r="AH301" s="80"/>
    </row>
    <row r="302" spans="1:34" ht="54" x14ac:dyDescent="0.25">
      <c r="A302" s="909"/>
      <c r="B302" s="912"/>
      <c r="C302" s="912"/>
      <c r="D302" s="915"/>
      <c r="E302" s="912"/>
      <c r="F302" s="912"/>
      <c r="G302" s="912"/>
      <c r="H302" s="912"/>
      <c r="I302" s="912"/>
      <c r="J302" s="912"/>
      <c r="K302" s="912"/>
      <c r="L302" s="982"/>
      <c r="M302" s="915"/>
      <c r="N302" s="977"/>
      <c r="O302" s="912"/>
      <c r="P302" s="810"/>
      <c r="Q302" s="912"/>
      <c r="R302" s="842"/>
      <c r="S302" s="842"/>
      <c r="T302" s="371" t="s">
        <v>873</v>
      </c>
      <c r="U302" s="912"/>
      <c r="V302" s="912"/>
      <c r="W302" s="73">
        <v>292</v>
      </c>
      <c r="X302" s="74" t="s">
        <v>95</v>
      </c>
      <c r="Y302" s="401" t="s">
        <v>874</v>
      </c>
      <c r="Z302" s="139" t="s">
        <v>875</v>
      </c>
      <c r="AA302" s="139">
        <v>43434</v>
      </c>
      <c r="AB302" s="153">
        <v>182</v>
      </c>
      <c r="AC302" s="343">
        <v>0.1</v>
      </c>
      <c r="AD302" s="383" t="s">
        <v>97</v>
      </c>
      <c r="AE302" s="142" t="s">
        <v>827</v>
      </c>
      <c r="AF302" s="142" t="s">
        <v>828</v>
      </c>
      <c r="AG302" s="387"/>
      <c r="AH302" s="403"/>
    </row>
    <row r="303" spans="1:34" ht="41.25" thickBot="1" x14ac:dyDescent="0.3">
      <c r="A303" s="910"/>
      <c r="B303" s="913"/>
      <c r="C303" s="913"/>
      <c r="D303" s="916"/>
      <c r="E303" s="913"/>
      <c r="F303" s="913"/>
      <c r="G303" s="913"/>
      <c r="H303" s="913"/>
      <c r="I303" s="913"/>
      <c r="J303" s="913"/>
      <c r="K303" s="913"/>
      <c r="L303" s="983"/>
      <c r="M303" s="916"/>
      <c r="N303" s="974"/>
      <c r="O303" s="913"/>
      <c r="P303" s="803"/>
      <c r="Q303" s="913"/>
      <c r="R303" s="838"/>
      <c r="S303" s="838"/>
      <c r="T303" s="388" t="s">
        <v>876</v>
      </c>
      <c r="U303" s="913"/>
      <c r="V303" s="913"/>
      <c r="W303" s="17">
        <v>293</v>
      </c>
      <c r="X303" s="18" t="s">
        <v>95</v>
      </c>
      <c r="Y303" s="404" t="s">
        <v>877</v>
      </c>
      <c r="Z303" s="145">
        <v>43160</v>
      </c>
      <c r="AA303" s="309">
        <v>43434</v>
      </c>
      <c r="AB303" s="154">
        <f t="shared" si="13"/>
        <v>274</v>
      </c>
      <c r="AC303" s="340">
        <v>0.1</v>
      </c>
      <c r="AD303" s="384" t="s">
        <v>97</v>
      </c>
      <c r="AE303" s="148" t="s">
        <v>827</v>
      </c>
      <c r="AF303" s="148" t="s">
        <v>828</v>
      </c>
      <c r="AG303" s="389"/>
      <c r="AH303" s="405"/>
    </row>
    <row r="304" spans="1:34" ht="69" thickTop="1" thickBot="1" x14ac:dyDescent="0.3">
      <c r="A304" s="350" t="s">
        <v>819</v>
      </c>
      <c r="B304" s="347" t="s">
        <v>819</v>
      </c>
      <c r="C304" s="347" t="s">
        <v>231</v>
      </c>
      <c r="D304" s="348" t="s">
        <v>711</v>
      </c>
      <c r="E304" s="347" t="s">
        <v>764</v>
      </c>
      <c r="F304" s="347" t="s">
        <v>765</v>
      </c>
      <c r="G304" s="347" t="s">
        <v>766</v>
      </c>
      <c r="H304" s="347" t="s">
        <v>767</v>
      </c>
      <c r="I304" s="347">
        <v>70</v>
      </c>
      <c r="J304" s="347" t="s">
        <v>113</v>
      </c>
      <c r="K304" s="347" t="s">
        <v>878</v>
      </c>
      <c r="L304" s="406" t="s">
        <v>89</v>
      </c>
      <c r="M304" s="348" t="s">
        <v>879</v>
      </c>
      <c r="N304" s="352">
        <v>0.2</v>
      </c>
      <c r="O304" s="347">
        <v>27</v>
      </c>
      <c r="P304" s="407" t="s">
        <v>87</v>
      </c>
      <c r="Q304" s="347" t="s">
        <v>822</v>
      </c>
      <c r="R304" s="204"/>
      <c r="S304" s="204"/>
      <c r="T304" s="408"/>
      <c r="U304" s="347" t="s">
        <v>853</v>
      </c>
      <c r="V304" s="347" t="s">
        <v>825</v>
      </c>
      <c r="W304" s="208">
        <v>294</v>
      </c>
      <c r="X304" s="203" t="s">
        <v>95</v>
      </c>
      <c r="Y304" s="348" t="s">
        <v>880</v>
      </c>
      <c r="Z304" s="354">
        <v>43146</v>
      </c>
      <c r="AA304" s="354">
        <v>43434</v>
      </c>
      <c r="AB304" s="409">
        <f t="shared" si="13"/>
        <v>288</v>
      </c>
      <c r="AC304" s="356">
        <v>1</v>
      </c>
      <c r="AD304" s="407" t="s">
        <v>97</v>
      </c>
      <c r="AE304" s="347" t="s">
        <v>827</v>
      </c>
      <c r="AF304" s="347" t="s">
        <v>828</v>
      </c>
      <c r="AG304" s="410"/>
      <c r="AH304" s="411"/>
    </row>
    <row r="305" spans="1:34" ht="55.5" thickTop="1" thickBot="1" x14ac:dyDescent="0.3">
      <c r="A305" s="346" t="s">
        <v>819</v>
      </c>
      <c r="B305" s="123" t="s">
        <v>819</v>
      </c>
      <c r="C305" s="123" t="s">
        <v>231</v>
      </c>
      <c r="D305" s="124" t="s">
        <v>711</v>
      </c>
      <c r="E305" s="123" t="s">
        <v>764</v>
      </c>
      <c r="F305" s="123" t="s">
        <v>765</v>
      </c>
      <c r="G305" s="123" t="s">
        <v>766</v>
      </c>
      <c r="H305" s="123" t="s">
        <v>767</v>
      </c>
      <c r="I305" s="123">
        <v>70</v>
      </c>
      <c r="J305" s="123" t="s">
        <v>113</v>
      </c>
      <c r="K305" s="123" t="s">
        <v>881</v>
      </c>
      <c r="L305" s="412" t="s">
        <v>89</v>
      </c>
      <c r="M305" s="124" t="s">
        <v>882</v>
      </c>
      <c r="N305" s="126">
        <v>0.15</v>
      </c>
      <c r="O305" s="123">
        <v>67</v>
      </c>
      <c r="P305" s="413" t="s">
        <v>87</v>
      </c>
      <c r="Q305" s="123" t="s">
        <v>822</v>
      </c>
      <c r="R305" s="49"/>
      <c r="S305" s="49"/>
      <c r="T305" s="414"/>
      <c r="U305" s="123" t="s">
        <v>853</v>
      </c>
      <c r="V305" s="123" t="s">
        <v>825</v>
      </c>
      <c r="W305" s="53">
        <v>295</v>
      </c>
      <c r="X305" s="47" t="s">
        <v>95</v>
      </c>
      <c r="Y305" s="124" t="s">
        <v>883</v>
      </c>
      <c r="Z305" s="128">
        <v>43132</v>
      </c>
      <c r="AA305" s="128">
        <v>43281</v>
      </c>
      <c r="AB305" s="415">
        <f t="shared" si="13"/>
        <v>149</v>
      </c>
      <c r="AC305" s="130">
        <v>1</v>
      </c>
      <c r="AD305" s="413" t="s">
        <v>97</v>
      </c>
      <c r="AE305" s="123" t="s">
        <v>827</v>
      </c>
      <c r="AF305" s="123" t="s">
        <v>828</v>
      </c>
      <c r="AG305" s="416"/>
      <c r="AH305" s="417"/>
    </row>
    <row r="306" spans="1:34" ht="41.25" thickTop="1" x14ac:dyDescent="0.25">
      <c r="A306" s="908" t="s">
        <v>819</v>
      </c>
      <c r="B306" s="911" t="s">
        <v>819</v>
      </c>
      <c r="C306" s="911" t="s">
        <v>231</v>
      </c>
      <c r="D306" s="914" t="s">
        <v>711</v>
      </c>
      <c r="E306" s="911" t="s">
        <v>764</v>
      </c>
      <c r="F306" s="911" t="s">
        <v>765</v>
      </c>
      <c r="G306" s="911" t="s">
        <v>766</v>
      </c>
      <c r="H306" s="911" t="s">
        <v>767</v>
      </c>
      <c r="I306" s="911">
        <v>70</v>
      </c>
      <c r="J306" s="911" t="s">
        <v>113</v>
      </c>
      <c r="K306" s="849" t="s">
        <v>884</v>
      </c>
      <c r="L306" s="981" t="s">
        <v>89</v>
      </c>
      <c r="M306" s="914" t="s">
        <v>885</v>
      </c>
      <c r="N306" s="973">
        <v>0.1</v>
      </c>
      <c r="O306" s="911">
        <v>2</v>
      </c>
      <c r="P306" s="802" t="s">
        <v>87</v>
      </c>
      <c r="Q306" s="911" t="s">
        <v>822</v>
      </c>
      <c r="R306" s="934"/>
      <c r="S306" s="934"/>
      <c r="T306" s="385" t="s">
        <v>886</v>
      </c>
      <c r="U306" s="911" t="s">
        <v>853</v>
      </c>
      <c r="V306" s="911" t="s">
        <v>825</v>
      </c>
      <c r="W306" s="6">
        <v>296</v>
      </c>
      <c r="X306" s="7" t="s">
        <v>95</v>
      </c>
      <c r="Y306" s="304" t="s">
        <v>887</v>
      </c>
      <c r="Z306" s="133">
        <v>43160</v>
      </c>
      <c r="AA306" s="133">
        <v>43281</v>
      </c>
      <c r="AB306" s="151">
        <f t="shared" si="13"/>
        <v>121</v>
      </c>
      <c r="AC306" s="135">
        <v>0.2</v>
      </c>
      <c r="AD306" s="382" t="s">
        <v>97</v>
      </c>
      <c r="AE306" s="137" t="s">
        <v>827</v>
      </c>
      <c r="AF306" s="137" t="s">
        <v>828</v>
      </c>
      <c r="AG306" s="386"/>
      <c r="AH306" s="418"/>
    </row>
    <row r="307" spans="1:34" ht="94.5" x14ac:dyDescent="0.25">
      <c r="A307" s="909"/>
      <c r="B307" s="912"/>
      <c r="C307" s="912"/>
      <c r="D307" s="915"/>
      <c r="E307" s="912"/>
      <c r="F307" s="912"/>
      <c r="G307" s="912"/>
      <c r="H307" s="912"/>
      <c r="I307" s="912"/>
      <c r="J307" s="912"/>
      <c r="K307" s="850"/>
      <c r="L307" s="982"/>
      <c r="M307" s="915"/>
      <c r="N307" s="977"/>
      <c r="O307" s="912"/>
      <c r="P307" s="810"/>
      <c r="Q307" s="912"/>
      <c r="R307" s="935"/>
      <c r="S307" s="935"/>
      <c r="T307" s="371" t="s">
        <v>888</v>
      </c>
      <c r="U307" s="912"/>
      <c r="V307" s="912"/>
      <c r="W307" s="73">
        <v>297</v>
      </c>
      <c r="X307" s="74" t="s">
        <v>95</v>
      </c>
      <c r="Y307" s="370" t="s">
        <v>889</v>
      </c>
      <c r="Z307" s="139">
        <v>43132</v>
      </c>
      <c r="AA307" s="139">
        <v>43281</v>
      </c>
      <c r="AB307" s="153">
        <f t="shared" si="13"/>
        <v>149</v>
      </c>
      <c r="AC307" s="343">
        <v>0.2</v>
      </c>
      <c r="AD307" s="383" t="s">
        <v>97</v>
      </c>
      <c r="AE307" s="142" t="s">
        <v>827</v>
      </c>
      <c r="AF307" s="142" t="s">
        <v>828</v>
      </c>
      <c r="AG307" s="387"/>
      <c r="AH307" s="403"/>
    </row>
    <row r="308" spans="1:34" ht="81" x14ac:dyDescent="0.25">
      <c r="A308" s="909"/>
      <c r="B308" s="912"/>
      <c r="C308" s="912"/>
      <c r="D308" s="915"/>
      <c r="E308" s="912"/>
      <c r="F308" s="912"/>
      <c r="G308" s="912"/>
      <c r="H308" s="912"/>
      <c r="I308" s="912"/>
      <c r="J308" s="912"/>
      <c r="K308" s="850"/>
      <c r="L308" s="982"/>
      <c r="M308" s="915"/>
      <c r="N308" s="977"/>
      <c r="O308" s="912"/>
      <c r="P308" s="810"/>
      <c r="Q308" s="912"/>
      <c r="R308" s="935"/>
      <c r="S308" s="935"/>
      <c r="T308" s="371" t="s">
        <v>890</v>
      </c>
      <c r="U308" s="912"/>
      <c r="V308" s="912"/>
      <c r="W308" s="73">
        <v>298</v>
      </c>
      <c r="X308" s="74" t="s">
        <v>95</v>
      </c>
      <c r="Y308" s="370" t="s">
        <v>891</v>
      </c>
      <c r="Z308" s="139">
        <v>43132</v>
      </c>
      <c r="AA308" s="308">
        <v>43434</v>
      </c>
      <c r="AB308" s="153">
        <f t="shared" si="13"/>
        <v>302</v>
      </c>
      <c r="AC308" s="343">
        <v>0.2</v>
      </c>
      <c r="AD308" s="383" t="s">
        <v>97</v>
      </c>
      <c r="AE308" s="142" t="s">
        <v>827</v>
      </c>
      <c r="AF308" s="142" t="s">
        <v>828</v>
      </c>
      <c r="AG308" s="387"/>
      <c r="AH308" s="403"/>
    </row>
    <row r="309" spans="1:34" ht="40.5" x14ac:dyDescent="0.25">
      <c r="A309" s="909"/>
      <c r="B309" s="912"/>
      <c r="C309" s="912"/>
      <c r="D309" s="915"/>
      <c r="E309" s="912"/>
      <c r="F309" s="912"/>
      <c r="G309" s="912"/>
      <c r="H309" s="912"/>
      <c r="I309" s="912"/>
      <c r="J309" s="912"/>
      <c r="K309" s="850"/>
      <c r="L309" s="982"/>
      <c r="M309" s="915"/>
      <c r="N309" s="977"/>
      <c r="O309" s="912"/>
      <c r="P309" s="810"/>
      <c r="Q309" s="912"/>
      <c r="R309" s="935"/>
      <c r="S309" s="935"/>
      <c r="T309" s="371" t="s">
        <v>892</v>
      </c>
      <c r="U309" s="912"/>
      <c r="V309" s="912"/>
      <c r="W309" s="73">
        <v>299</v>
      </c>
      <c r="X309" s="74" t="s">
        <v>95</v>
      </c>
      <c r="Y309" s="370" t="s">
        <v>893</v>
      </c>
      <c r="Z309" s="139">
        <v>42917</v>
      </c>
      <c r="AA309" s="308">
        <v>43069</v>
      </c>
      <c r="AB309" s="153">
        <f t="shared" si="13"/>
        <v>152</v>
      </c>
      <c r="AC309" s="343">
        <v>0.1</v>
      </c>
      <c r="AD309" s="383" t="s">
        <v>97</v>
      </c>
      <c r="AE309" s="142" t="s">
        <v>827</v>
      </c>
      <c r="AF309" s="142" t="s">
        <v>828</v>
      </c>
      <c r="AG309" s="387"/>
      <c r="AH309" s="403"/>
    </row>
    <row r="310" spans="1:34" ht="40.5" x14ac:dyDescent="0.25">
      <c r="A310" s="909"/>
      <c r="B310" s="912"/>
      <c r="C310" s="912"/>
      <c r="D310" s="915"/>
      <c r="E310" s="912"/>
      <c r="F310" s="912"/>
      <c r="G310" s="912"/>
      <c r="H310" s="912"/>
      <c r="I310" s="912"/>
      <c r="J310" s="912"/>
      <c r="K310" s="850"/>
      <c r="L310" s="982"/>
      <c r="M310" s="915"/>
      <c r="N310" s="977"/>
      <c r="O310" s="912"/>
      <c r="P310" s="810"/>
      <c r="Q310" s="912"/>
      <c r="R310" s="935"/>
      <c r="S310" s="935"/>
      <c r="T310" s="371" t="s">
        <v>894</v>
      </c>
      <c r="U310" s="912"/>
      <c r="V310" s="912"/>
      <c r="W310" s="73">
        <v>300</v>
      </c>
      <c r="X310" s="74" t="s">
        <v>95</v>
      </c>
      <c r="Y310" s="370" t="s">
        <v>895</v>
      </c>
      <c r="Z310" s="139">
        <v>43252</v>
      </c>
      <c r="AA310" s="308">
        <v>43434</v>
      </c>
      <c r="AB310" s="153">
        <f t="shared" si="13"/>
        <v>182</v>
      </c>
      <c r="AC310" s="343">
        <v>0.1</v>
      </c>
      <c r="AD310" s="383" t="s">
        <v>97</v>
      </c>
      <c r="AE310" s="142" t="s">
        <v>827</v>
      </c>
      <c r="AF310" s="142" t="s">
        <v>828</v>
      </c>
      <c r="AG310" s="387"/>
      <c r="AH310" s="403"/>
    </row>
    <row r="311" spans="1:34" ht="40.5" x14ac:dyDescent="0.25">
      <c r="A311" s="909"/>
      <c r="B311" s="912"/>
      <c r="C311" s="912"/>
      <c r="D311" s="915"/>
      <c r="E311" s="912"/>
      <c r="F311" s="912"/>
      <c r="G311" s="912"/>
      <c r="H311" s="912"/>
      <c r="I311" s="912"/>
      <c r="J311" s="912"/>
      <c r="K311" s="850"/>
      <c r="L311" s="982"/>
      <c r="M311" s="915"/>
      <c r="N311" s="977"/>
      <c r="O311" s="912"/>
      <c r="P311" s="810"/>
      <c r="Q311" s="912"/>
      <c r="R311" s="935"/>
      <c r="S311" s="935"/>
      <c r="T311" s="371" t="s">
        <v>896</v>
      </c>
      <c r="U311" s="912"/>
      <c r="V311" s="912"/>
      <c r="W311" s="73">
        <v>301</v>
      </c>
      <c r="X311" s="74" t="s">
        <v>95</v>
      </c>
      <c r="Y311" s="370" t="s">
        <v>897</v>
      </c>
      <c r="Z311" s="139">
        <v>43160</v>
      </c>
      <c r="AA311" s="308">
        <v>43434</v>
      </c>
      <c r="AB311" s="153">
        <f t="shared" si="13"/>
        <v>274</v>
      </c>
      <c r="AC311" s="343">
        <v>0.1</v>
      </c>
      <c r="AD311" s="383" t="s">
        <v>97</v>
      </c>
      <c r="AE311" s="142" t="s">
        <v>827</v>
      </c>
      <c r="AF311" s="142" t="s">
        <v>828</v>
      </c>
      <c r="AG311" s="387"/>
      <c r="AH311" s="403"/>
    </row>
    <row r="312" spans="1:34" ht="54.75" thickBot="1" x14ac:dyDescent="0.3">
      <c r="A312" s="910"/>
      <c r="B312" s="913"/>
      <c r="C312" s="913"/>
      <c r="D312" s="916"/>
      <c r="E312" s="913"/>
      <c r="F312" s="913"/>
      <c r="G312" s="913"/>
      <c r="H312" s="913"/>
      <c r="I312" s="913"/>
      <c r="J312" s="913"/>
      <c r="K312" s="851"/>
      <c r="L312" s="983"/>
      <c r="M312" s="916"/>
      <c r="N312" s="974"/>
      <c r="O312" s="913"/>
      <c r="P312" s="803"/>
      <c r="Q312" s="913"/>
      <c r="R312" s="936"/>
      <c r="S312" s="936"/>
      <c r="T312" s="388" t="s">
        <v>898</v>
      </c>
      <c r="U312" s="913"/>
      <c r="V312" s="913"/>
      <c r="W312" s="17">
        <v>302</v>
      </c>
      <c r="X312" s="18" t="s">
        <v>95</v>
      </c>
      <c r="Y312" s="307" t="s">
        <v>899</v>
      </c>
      <c r="Z312" s="145">
        <v>43160</v>
      </c>
      <c r="AA312" s="309">
        <v>43434</v>
      </c>
      <c r="AB312" s="154">
        <f t="shared" si="13"/>
        <v>274</v>
      </c>
      <c r="AC312" s="340">
        <v>0.1</v>
      </c>
      <c r="AD312" s="384" t="s">
        <v>97</v>
      </c>
      <c r="AE312" s="148" t="s">
        <v>827</v>
      </c>
      <c r="AF312" s="148" t="s">
        <v>828</v>
      </c>
      <c r="AG312" s="389"/>
      <c r="AH312" s="405"/>
    </row>
    <row r="313" spans="1:34" ht="41.25" thickTop="1" x14ac:dyDescent="0.25">
      <c r="A313" s="1002" t="s">
        <v>819</v>
      </c>
      <c r="B313" s="908" t="s">
        <v>819</v>
      </c>
      <c r="C313" s="911" t="s">
        <v>231</v>
      </c>
      <c r="D313" s="914" t="s">
        <v>711</v>
      </c>
      <c r="E313" s="911" t="s">
        <v>764</v>
      </c>
      <c r="F313" s="911" t="s">
        <v>765</v>
      </c>
      <c r="G313" s="911" t="s">
        <v>766</v>
      </c>
      <c r="H313" s="911" t="s">
        <v>767</v>
      </c>
      <c r="I313" s="911">
        <v>70</v>
      </c>
      <c r="J313" s="911" t="s">
        <v>113</v>
      </c>
      <c r="K313" s="911" t="s">
        <v>900</v>
      </c>
      <c r="L313" s="981" t="s">
        <v>89</v>
      </c>
      <c r="M313" s="914" t="s">
        <v>901</v>
      </c>
      <c r="N313" s="973">
        <v>0.15</v>
      </c>
      <c r="O313" s="911">
        <v>4</v>
      </c>
      <c r="P313" s="802" t="s">
        <v>87</v>
      </c>
      <c r="Q313" s="911" t="s">
        <v>822</v>
      </c>
      <c r="R313" s="934"/>
      <c r="S313" s="934"/>
      <c r="T313" s="385" t="s">
        <v>902</v>
      </c>
      <c r="U313" s="911" t="s">
        <v>853</v>
      </c>
      <c r="V313" s="911" t="s">
        <v>825</v>
      </c>
      <c r="W313" s="6">
        <v>303</v>
      </c>
      <c r="X313" s="7" t="s">
        <v>95</v>
      </c>
      <c r="Y313" s="304" t="s">
        <v>903</v>
      </c>
      <c r="Z313" s="133">
        <v>43160</v>
      </c>
      <c r="AA313" s="314">
        <v>43189</v>
      </c>
      <c r="AB313" s="151">
        <f t="shared" si="13"/>
        <v>29</v>
      </c>
      <c r="AC313" s="135">
        <v>0.5</v>
      </c>
      <c r="AD313" s="382" t="s">
        <v>97</v>
      </c>
      <c r="AE313" s="137" t="s">
        <v>827</v>
      </c>
      <c r="AF313" s="137" t="s">
        <v>828</v>
      </c>
      <c r="AG313" s="386"/>
      <c r="AH313" s="418"/>
    </row>
    <row r="314" spans="1:34" ht="41.25" thickBot="1" x14ac:dyDescent="0.3">
      <c r="A314" s="1003"/>
      <c r="B314" s="910"/>
      <c r="C314" s="913"/>
      <c r="D314" s="916"/>
      <c r="E314" s="913"/>
      <c r="F314" s="913"/>
      <c r="G314" s="913"/>
      <c r="H314" s="913"/>
      <c r="I314" s="913"/>
      <c r="J314" s="913"/>
      <c r="K314" s="913"/>
      <c r="L314" s="983"/>
      <c r="M314" s="916"/>
      <c r="N314" s="974"/>
      <c r="O314" s="913"/>
      <c r="P314" s="803"/>
      <c r="Q314" s="913"/>
      <c r="R314" s="936"/>
      <c r="S314" s="936"/>
      <c r="T314" s="388" t="s">
        <v>902</v>
      </c>
      <c r="U314" s="913"/>
      <c r="V314" s="913"/>
      <c r="W314" s="17">
        <v>304</v>
      </c>
      <c r="X314" s="18" t="s">
        <v>95</v>
      </c>
      <c r="Y314" s="306" t="s">
        <v>904</v>
      </c>
      <c r="Z314" s="145">
        <v>43160</v>
      </c>
      <c r="AA314" s="309">
        <v>43434</v>
      </c>
      <c r="AB314" s="154">
        <f t="shared" si="13"/>
        <v>274</v>
      </c>
      <c r="AC314" s="340">
        <v>0.5</v>
      </c>
      <c r="AD314" s="384" t="s">
        <v>97</v>
      </c>
      <c r="AE314" s="148" t="s">
        <v>827</v>
      </c>
      <c r="AF314" s="148" t="s">
        <v>828</v>
      </c>
      <c r="AG314" s="389"/>
      <c r="AH314" s="405"/>
    </row>
    <row r="315" spans="1:34" ht="41.25" thickTop="1" x14ac:dyDescent="0.25">
      <c r="A315" s="828" t="s">
        <v>905</v>
      </c>
      <c r="B315" s="818" t="s">
        <v>906</v>
      </c>
      <c r="C315" s="818" t="s">
        <v>231</v>
      </c>
      <c r="D315" s="818" t="s">
        <v>711</v>
      </c>
      <c r="E315" s="818" t="s">
        <v>764</v>
      </c>
      <c r="F315" s="818" t="s">
        <v>765</v>
      </c>
      <c r="G315" s="818" t="s">
        <v>766</v>
      </c>
      <c r="H315" s="818" t="s">
        <v>767</v>
      </c>
      <c r="I315" s="818">
        <v>74</v>
      </c>
      <c r="J315" s="818" t="s">
        <v>113</v>
      </c>
      <c r="K315" s="818" t="s">
        <v>907</v>
      </c>
      <c r="L315" s="820" t="s">
        <v>908</v>
      </c>
      <c r="M315" s="818" t="s">
        <v>909</v>
      </c>
      <c r="N315" s="824">
        <v>0.5</v>
      </c>
      <c r="O315" s="818">
        <v>100</v>
      </c>
      <c r="P315" s="818" t="s">
        <v>113</v>
      </c>
      <c r="Q315" s="818" t="s">
        <v>476</v>
      </c>
      <c r="R315" s="997"/>
      <c r="S315" s="997"/>
      <c r="T315" s="997" t="s">
        <v>622</v>
      </c>
      <c r="U315" s="818" t="s">
        <v>910</v>
      </c>
      <c r="V315" s="818" t="s">
        <v>911</v>
      </c>
      <c r="W315" s="6">
        <v>305</v>
      </c>
      <c r="X315" s="7" t="s">
        <v>95</v>
      </c>
      <c r="Y315" s="419" t="s">
        <v>912</v>
      </c>
      <c r="Z315" s="420">
        <v>43116</v>
      </c>
      <c r="AA315" s="420">
        <v>43190</v>
      </c>
      <c r="AB315" s="421"/>
      <c r="AC315" s="11">
        <v>0.1</v>
      </c>
      <c r="AD315" s="422" t="s">
        <v>97</v>
      </c>
      <c r="AE315" s="422" t="s">
        <v>910</v>
      </c>
      <c r="AF315" s="422" t="s">
        <v>911</v>
      </c>
      <c r="AG315" s="422"/>
      <c r="AH315" s="423"/>
    </row>
    <row r="316" spans="1:34" ht="27" x14ac:dyDescent="0.25">
      <c r="A316" s="1001"/>
      <c r="B316" s="980"/>
      <c r="C316" s="980"/>
      <c r="D316" s="980"/>
      <c r="E316" s="980"/>
      <c r="F316" s="980"/>
      <c r="G316" s="980"/>
      <c r="H316" s="980"/>
      <c r="I316" s="980"/>
      <c r="J316" s="980"/>
      <c r="K316" s="980"/>
      <c r="L316" s="1000"/>
      <c r="M316" s="980"/>
      <c r="N316" s="943"/>
      <c r="O316" s="980"/>
      <c r="P316" s="980"/>
      <c r="Q316" s="980"/>
      <c r="R316" s="998"/>
      <c r="S316" s="998"/>
      <c r="T316" s="998"/>
      <c r="U316" s="980"/>
      <c r="V316" s="980"/>
      <c r="W316" s="73">
        <v>306</v>
      </c>
      <c r="X316" s="74" t="s">
        <v>95</v>
      </c>
      <c r="Y316" s="424" t="s">
        <v>913</v>
      </c>
      <c r="Z316" s="425">
        <v>43116</v>
      </c>
      <c r="AA316" s="425">
        <v>43190</v>
      </c>
      <c r="AB316" s="426"/>
      <c r="AC316" s="78">
        <v>0.1</v>
      </c>
      <c r="AD316" s="427" t="s">
        <v>97</v>
      </c>
      <c r="AE316" s="427" t="s">
        <v>910</v>
      </c>
      <c r="AF316" s="427" t="s">
        <v>911</v>
      </c>
      <c r="AG316" s="427"/>
      <c r="AH316" s="428"/>
    </row>
    <row r="317" spans="1:34" ht="27" x14ac:dyDescent="0.25">
      <c r="A317" s="1001"/>
      <c r="B317" s="980"/>
      <c r="C317" s="980"/>
      <c r="D317" s="980"/>
      <c r="E317" s="980"/>
      <c r="F317" s="980"/>
      <c r="G317" s="980"/>
      <c r="H317" s="980"/>
      <c r="I317" s="980"/>
      <c r="J317" s="980"/>
      <c r="K317" s="980"/>
      <c r="L317" s="1000"/>
      <c r="M317" s="980"/>
      <c r="N317" s="943"/>
      <c r="O317" s="980"/>
      <c r="P317" s="980"/>
      <c r="Q317" s="980"/>
      <c r="R317" s="998"/>
      <c r="S317" s="998"/>
      <c r="T317" s="998"/>
      <c r="U317" s="980"/>
      <c r="V317" s="980"/>
      <c r="W317" s="73">
        <v>307</v>
      </c>
      <c r="X317" s="74" t="s">
        <v>95</v>
      </c>
      <c r="Y317" s="424" t="s">
        <v>914</v>
      </c>
      <c r="Z317" s="425">
        <v>43116</v>
      </c>
      <c r="AA317" s="425">
        <v>43190</v>
      </c>
      <c r="AB317" s="426"/>
      <c r="AC317" s="78">
        <v>0.1</v>
      </c>
      <c r="AD317" s="427" t="s">
        <v>97</v>
      </c>
      <c r="AE317" s="427" t="s">
        <v>915</v>
      </c>
      <c r="AF317" s="427" t="s">
        <v>827</v>
      </c>
      <c r="AG317" s="427"/>
      <c r="AH317" s="428"/>
    </row>
    <row r="318" spans="1:34" x14ac:dyDescent="0.25">
      <c r="A318" s="1001"/>
      <c r="B318" s="980"/>
      <c r="C318" s="980"/>
      <c r="D318" s="980"/>
      <c r="E318" s="980"/>
      <c r="F318" s="980"/>
      <c r="G318" s="980"/>
      <c r="H318" s="980"/>
      <c r="I318" s="980"/>
      <c r="J318" s="980"/>
      <c r="K318" s="980"/>
      <c r="L318" s="1000"/>
      <c r="M318" s="980"/>
      <c r="N318" s="943"/>
      <c r="O318" s="980"/>
      <c r="P318" s="980"/>
      <c r="Q318" s="980"/>
      <c r="R318" s="998"/>
      <c r="S318" s="998"/>
      <c r="T318" s="998"/>
      <c r="U318" s="980"/>
      <c r="V318" s="980"/>
      <c r="W318" s="73">
        <v>308</v>
      </c>
      <c r="X318" s="74" t="s">
        <v>95</v>
      </c>
      <c r="Y318" s="424" t="s">
        <v>916</v>
      </c>
      <c r="Z318" s="425">
        <v>43132</v>
      </c>
      <c r="AA318" s="425">
        <v>43434</v>
      </c>
      <c r="AB318" s="426"/>
      <c r="AC318" s="78">
        <v>0.2</v>
      </c>
      <c r="AD318" s="427" t="s">
        <v>97</v>
      </c>
      <c r="AE318" s="427" t="s">
        <v>917</v>
      </c>
      <c r="AF318" s="427" t="s">
        <v>918</v>
      </c>
      <c r="AG318" s="427"/>
      <c r="AH318" s="428"/>
    </row>
    <row r="319" spans="1:34" ht="67.5" x14ac:dyDescent="0.25">
      <c r="A319" s="1001"/>
      <c r="B319" s="980"/>
      <c r="C319" s="980"/>
      <c r="D319" s="980"/>
      <c r="E319" s="980"/>
      <c r="F319" s="980"/>
      <c r="G319" s="980"/>
      <c r="H319" s="980"/>
      <c r="I319" s="980"/>
      <c r="J319" s="980"/>
      <c r="K319" s="980"/>
      <c r="L319" s="1000"/>
      <c r="M319" s="980"/>
      <c r="N319" s="943"/>
      <c r="O319" s="980"/>
      <c r="P319" s="980"/>
      <c r="Q319" s="980"/>
      <c r="R319" s="998"/>
      <c r="S319" s="998"/>
      <c r="T319" s="998"/>
      <c r="U319" s="980"/>
      <c r="V319" s="980"/>
      <c r="W319" s="73">
        <v>309</v>
      </c>
      <c r="X319" s="74" t="s">
        <v>95</v>
      </c>
      <c r="Y319" s="424" t="s">
        <v>919</v>
      </c>
      <c r="Z319" s="425">
        <v>43190</v>
      </c>
      <c r="AA319" s="425">
        <v>43434</v>
      </c>
      <c r="AB319" s="426"/>
      <c r="AC319" s="78">
        <v>0.2</v>
      </c>
      <c r="AD319" s="427" t="s">
        <v>97</v>
      </c>
      <c r="AE319" s="427" t="s">
        <v>917</v>
      </c>
      <c r="AF319" s="427" t="s">
        <v>918</v>
      </c>
      <c r="AG319" s="427"/>
      <c r="AH319" s="428"/>
    </row>
    <row r="320" spans="1:34" ht="54" x14ac:dyDescent="0.25">
      <c r="A320" s="1001"/>
      <c r="B320" s="980"/>
      <c r="C320" s="980"/>
      <c r="D320" s="980"/>
      <c r="E320" s="980"/>
      <c r="F320" s="980"/>
      <c r="G320" s="980"/>
      <c r="H320" s="980"/>
      <c r="I320" s="980"/>
      <c r="J320" s="980"/>
      <c r="K320" s="980"/>
      <c r="L320" s="1000"/>
      <c r="M320" s="980"/>
      <c r="N320" s="943"/>
      <c r="O320" s="980"/>
      <c r="P320" s="980"/>
      <c r="Q320" s="980"/>
      <c r="R320" s="998"/>
      <c r="S320" s="998"/>
      <c r="T320" s="998"/>
      <c r="U320" s="980"/>
      <c r="V320" s="980"/>
      <c r="W320" s="73">
        <v>310</v>
      </c>
      <c r="X320" s="74" t="s">
        <v>95</v>
      </c>
      <c r="Y320" s="424" t="s">
        <v>920</v>
      </c>
      <c r="Z320" s="425">
        <v>43221</v>
      </c>
      <c r="AA320" s="425">
        <v>43465</v>
      </c>
      <c r="AB320" s="426"/>
      <c r="AC320" s="78">
        <v>0.2</v>
      </c>
      <c r="AD320" s="427" t="s">
        <v>97</v>
      </c>
      <c r="AE320" s="427" t="s">
        <v>921</v>
      </c>
      <c r="AF320" s="427" t="s">
        <v>922</v>
      </c>
      <c r="AG320" s="427"/>
      <c r="AH320" s="428"/>
    </row>
    <row r="321" spans="1:34" ht="54.75" thickBot="1" x14ac:dyDescent="0.3">
      <c r="A321" s="829"/>
      <c r="B321" s="819"/>
      <c r="C321" s="819"/>
      <c r="D321" s="819"/>
      <c r="E321" s="819"/>
      <c r="F321" s="819"/>
      <c r="G321" s="819"/>
      <c r="H321" s="819"/>
      <c r="I321" s="819"/>
      <c r="J321" s="819"/>
      <c r="K321" s="819"/>
      <c r="L321" s="821"/>
      <c r="M321" s="819"/>
      <c r="N321" s="944"/>
      <c r="O321" s="819"/>
      <c r="P321" s="819"/>
      <c r="Q321" s="819"/>
      <c r="R321" s="999"/>
      <c r="S321" s="999"/>
      <c r="T321" s="999"/>
      <c r="U321" s="819"/>
      <c r="V321" s="819"/>
      <c r="W321" s="17">
        <v>311</v>
      </c>
      <c r="X321" s="18" t="s">
        <v>95</v>
      </c>
      <c r="Y321" s="429" t="s">
        <v>923</v>
      </c>
      <c r="Z321" s="430">
        <v>43221</v>
      </c>
      <c r="AA321" s="430">
        <v>43465</v>
      </c>
      <c r="AB321" s="431"/>
      <c r="AC321" s="22">
        <v>0.1</v>
      </c>
      <c r="AD321" s="432" t="s">
        <v>97</v>
      </c>
      <c r="AE321" s="432" t="s">
        <v>915</v>
      </c>
      <c r="AF321" s="432" t="s">
        <v>827</v>
      </c>
      <c r="AG321" s="432"/>
      <c r="AH321" s="433"/>
    </row>
    <row r="322" spans="1:34" ht="41.25" thickTop="1" x14ac:dyDescent="0.25">
      <c r="A322" s="805" t="s">
        <v>905</v>
      </c>
      <c r="B322" s="792" t="s">
        <v>905</v>
      </c>
      <c r="C322" s="792" t="s">
        <v>231</v>
      </c>
      <c r="D322" s="792" t="s">
        <v>711</v>
      </c>
      <c r="E322" s="792" t="s">
        <v>764</v>
      </c>
      <c r="F322" s="792" t="s">
        <v>765</v>
      </c>
      <c r="G322" s="792" t="s">
        <v>766</v>
      </c>
      <c r="H322" s="792" t="s">
        <v>767</v>
      </c>
      <c r="I322" s="792">
        <v>74</v>
      </c>
      <c r="J322" s="792" t="s">
        <v>113</v>
      </c>
      <c r="K322" s="792" t="s">
        <v>924</v>
      </c>
      <c r="L322" s="794" t="s">
        <v>908</v>
      </c>
      <c r="M322" s="792" t="s">
        <v>925</v>
      </c>
      <c r="N322" s="994">
        <v>0.5</v>
      </c>
      <c r="O322" s="792">
        <v>100</v>
      </c>
      <c r="P322" s="792" t="s">
        <v>113</v>
      </c>
      <c r="Q322" s="792" t="s">
        <v>476</v>
      </c>
      <c r="R322" s="837"/>
      <c r="S322" s="837"/>
      <c r="T322" s="837" t="s">
        <v>622</v>
      </c>
      <c r="U322" s="12" t="s">
        <v>910</v>
      </c>
      <c r="V322" s="12" t="s">
        <v>911</v>
      </c>
      <c r="W322" s="6">
        <v>312</v>
      </c>
      <c r="X322" s="7" t="s">
        <v>95</v>
      </c>
      <c r="Y322" s="434" t="s">
        <v>926</v>
      </c>
      <c r="Z322" s="84">
        <v>43101</v>
      </c>
      <c r="AA322" s="84">
        <v>43190</v>
      </c>
      <c r="AB322" s="10"/>
      <c r="AC322" s="11">
        <v>0.3</v>
      </c>
      <c r="AD322" s="12" t="s">
        <v>97</v>
      </c>
      <c r="AE322" s="12" t="s">
        <v>910</v>
      </c>
      <c r="AF322" s="12" t="s">
        <v>911</v>
      </c>
      <c r="AG322" s="12"/>
      <c r="AH322" s="72"/>
    </row>
    <row r="323" spans="1:34" ht="40.5" x14ac:dyDescent="0.25">
      <c r="A323" s="806"/>
      <c r="B323" s="808"/>
      <c r="C323" s="808"/>
      <c r="D323" s="808"/>
      <c r="E323" s="808"/>
      <c r="F323" s="808"/>
      <c r="G323" s="808"/>
      <c r="H323" s="808"/>
      <c r="I323" s="808"/>
      <c r="J323" s="808"/>
      <c r="K323" s="808"/>
      <c r="L323" s="843"/>
      <c r="M323" s="808"/>
      <c r="N323" s="995"/>
      <c r="O323" s="808"/>
      <c r="P323" s="808"/>
      <c r="Q323" s="808"/>
      <c r="R323" s="842"/>
      <c r="S323" s="842"/>
      <c r="T323" s="842"/>
      <c r="U323" s="79" t="s">
        <v>910</v>
      </c>
      <c r="V323" s="79" t="s">
        <v>911</v>
      </c>
      <c r="W323" s="73">
        <v>313</v>
      </c>
      <c r="X323" s="74" t="s">
        <v>95</v>
      </c>
      <c r="Y323" s="435" t="s">
        <v>927</v>
      </c>
      <c r="Z323" s="88">
        <v>43101</v>
      </c>
      <c r="AA323" s="88">
        <v>43190</v>
      </c>
      <c r="AB323" s="77"/>
      <c r="AC323" s="78">
        <v>0.3</v>
      </c>
      <c r="AD323" s="79" t="s">
        <v>97</v>
      </c>
      <c r="AE323" s="79" t="s">
        <v>910</v>
      </c>
      <c r="AF323" s="79" t="s">
        <v>911</v>
      </c>
      <c r="AG323" s="79"/>
      <c r="AH323" s="80"/>
    </row>
    <row r="324" spans="1:34" ht="41.25" thickBot="1" x14ac:dyDescent="0.3">
      <c r="A324" s="807"/>
      <c r="B324" s="793"/>
      <c r="C324" s="793"/>
      <c r="D324" s="793"/>
      <c r="E324" s="793"/>
      <c r="F324" s="793"/>
      <c r="G324" s="793"/>
      <c r="H324" s="793"/>
      <c r="I324" s="793"/>
      <c r="J324" s="793"/>
      <c r="K324" s="793"/>
      <c r="L324" s="844"/>
      <c r="M324" s="793"/>
      <c r="N324" s="996"/>
      <c r="O324" s="793"/>
      <c r="P324" s="793"/>
      <c r="Q324" s="793"/>
      <c r="R324" s="838"/>
      <c r="S324" s="838"/>
      <c r="T324" s="838"/>
      <c r="U324" s="23" t="s">
        <v>910</v>
      </c>
      <c r="V324" s="23" t="s">
        <v>911</v>
      </c>
      <c r="W324" s="17">
        <v>314</v>
      </c>
      <c r="X324" s="18" t="s">
        <v>95</v>
      </c>
      <c r="Y324" s="436" t="s">
        <v>928</v>
      </c>
      <c r="Z324" s="93">
        <v>43132</v>
      </c>
      <c r="AA324" s="93">
        <v>43464</v>
      </c>
      <c r="AB324" s="21"/>
      <c r="AC324" s="22">
        <v>0.4</v>
      </c>
      <c r="AD324" s="23" t="s">
        <v>97</v>
      </c>
      <c r="AE324" s="23" t="s">
        <v>910</v>
      </c>
      <c r="AF324" s="23" t="s">
        <v>911</v>
      </c>
      <c r="AG324" s="23"/>
      <c r="AH324" s="82"/>
    </row>
    <row r="325" spans="1:34" ht="68.25" thickTop="1" x14ac:dyDescent="0.25">
      <c r="A325" s="805" t="s">
        <v>230</v>
      </c>
      <c r="B325" s="792" t="s">
        <v>929</v>
      </c>
      <c r="C325" s="792" t="s">
        <v>231</v>
      </c>
      <c r="D325" s="796" t="s">
        <v>711</v>
      </c>
      <c r="E325" s="792" t="s">
        <v>764</v>
      </c>
      <c r="F325" s="792" t="s">
        <v>765</v>
      </c>
      <c r="G325" s="792" t="s">
        <v>766</v>
      </c>
      <c r="H325" s="796" t="s">
        <v>767</v>
      </c>
      <c r="I325" s="792">
        <v>74</v>
      </c>
      <c r="J325" s="792" t="s">
        <v>113</v>
      </c>
      <c r="K325" s="792" t="s">
        <v>930</v>
      </c>
      <c r="L325" s="794" t="s">
        <v>89</v>
      </c>
      <c r="M325" s="796" t="s">
        <v>931</v>
      </c>
      <c r="N325" s="798">
        <v>0.05</v>
      </c>
      <c r="O325" s="800">
        <v>100</v>
      </c>
      <c r="P325" s="792" t="s">
        <v>113</v>
      </c>
      <c r="Q325" s="792" t="s">
        <v>932</v>
      </c>
      <c r="R325" s="786"/>
      <c r="S325" s="788"/>
      <c r="T325" s="437" t="s">
        <v>933</v>
      </c>
      <c r="U325" s="792" t="s">
        <v>934</v>
      </c>
      <c r="V325" s="792" t="s">
        <v>935</v>
      </c>
      <c r="W325" s="6">
        <v>315</v>
      </c>
      <c r="X325" s="7" t="s">
        <v>95</v>
      </c>
      <c r="Y325" s="71" t="s">
        <v>936</v>
      </c>
      <c r="Z325" s="438">
        <v>43160</v>
      </c>
      <c r="AA325" s="438">
        <v>43190</v>
      </c>
      <c r="AB325" s="439"/>
      <c r="AC325" s="11">
        <v>0.1</v>
      </c>
      <c r="AD325" s="440" t="s">
        <v>259</v>
      </c>
      <c r="AE325" s="440" t="s">
        <v>937</v>
      </c>
      <c r="AF325" s="440" t="s">
        <v>938</v>
      </c>
      <c r="AG325" s="440" t="s">
        <v>284</v>
      </c>
      <c r="AH325" s="441" t="s">
        <v>939</v>
      </c>
    </row>
    <row r="326" spans="1:34" ht="67.5" x14ac:dyDescent="0.25">
      <c r="A326" s="806"/>
      <c r="B326" s="808"/>
      <c r="C326" s="808"/>
      <c r="D326" s="809"/>
      <c r="E326" s="808"/>
      <c r="F326" s="808"/>
      <c r="G326" s="808"/>
      <c r="H326" s="809"/>
      <c r="I326" s="808"/>
      <c r="J326" s="808"/>
      <c r="K326" s="808"/>
      <c r="L326" s="843"/>
      <c r="M326" s="809"/>
      <c r="N326" s="816"/>
      <c r="O326" s="817"/>
      <c r="P326" s="808"/>
      <c r="Q326" s="808"/>
      <c r="R326" s="812"/>
      <c r="S326" s="811"/>
      <c r="T326" s="443" t="s">
        <v>940</v>
      </c>
      <c r="U326" s="808"/>
      <c r="V326" s="808"/>
      <c r="W326" s="73">
        <v>316</v>
      </c>
      <c r="X326" s="74" t="s">
        <v>95</v>
      </c>
      <c r="Y326" s="75" t="s">
        <v>941</v>
      </c>
      <c r="Z326" s="444">
        <v>43160</v>
      </c>
      <c r="AA326" s="444">
        <v>43193</v>
      </c>
      <c r="AB326" s="445"/>
      <c r="AC326" s="78">
        <v>0.1</v>
      </c>
      <c r="AD326" s="143" t="s">
        <v>97</v>
      </c>
      <c r="AE326" s="143" t="s">
        <v>937</v>
      </c>
      <c r="AF326" s="143" t="s">
        <v>938</v>
      </c>
      <c r="AG326" s="143" t="s">
        <v>284</v>
      </c>
      <c r="AH326" s="144" t="s">
        <v>939</v>
      </c>
    </row>
    <row r="327" spans="1:34" ht="67.5" x14ac:dyDescent="0.25">
      <c r="A327" s="806"/>
      <c r="B327" s="808"/>
      <c r="C327" s="808"/>
      <c r="D327" s="809"/>
      <c r="E327" s="808"/>
      <c r="F327" s="808"/>
      <c r="G327" s="808"/>
      <c r="H327" s="809"/>
      <c r="I327" s="808"/>
      <c r="J327" s="808"/>
      <c r="K327" s="808"/>
      <c r="L327" s="843"/>
      <c r="M327" s="809"/>
      <c r="N327" s="816"/>
      <c r="O327" s="817"/>
      <c r="P327" s="808"/>
      <c r="Q327" s="808"/>
      <c r="R327" s="812"/>
      <c r="S327" s="811"/>
      <c r="T327" s="443" t="s">
        <v>942</v>
      </c>
      <c r="U327" s="808"/>
      <c r="V327" s="808"/>
      <c r="W327" s="73">
        <v>317</v>
      </c>
      <c r="X327" s="74" t="s">
        <v>95</v>
      </c>
      <c r="Y327" s="75" t="s">
        <v>943</v>
      </c>
      <c r="Z327" s="444">
        <v>43132</v>
      </c>
      <c r="AA327" s="444">
        <v>43434</v>
      </c>
      <c r="AB327" s="445"/>
      <c r="AC327" s="78">
        <v>0.2</v>
      </c>
      <c r="AD327" s="143" t="s">
        <v>97</v>
      </c>
      <c r="AE327" s="143" t="s">
        <v>937</v>
      </c>
      <c r="AF327" s="143" t="s">
        <v>938</v>
      </c>
      <c r="AG327" s="143" t="s">
        <v>284</v>
      </c>
      <c r="AH327" s="144" t="s">
        <v>939</v>
      </c>
    </row>
    <row r="328" spans="1:34" ht="67.5" x14ac:dyDescent="0.25">
      <c r="A328" s="806"/>
      <c r="B328" s="808"/>
      <c r="C328" s="808"/>
      <c r="D328" s="809"/>
      <c r="E328" s="808"/>
      <c r="F328" s="808"/>
      <c r="G328" s="808"/>
      <c r="H328" s="809"/>
      <c r="I328" s="808"/>
      <c r="J328" s="808"/>
      <c r="K328" s="808"/>
      <c r="L328" s="843"/>
      <c r="M328" s="809"/>
      <c r="N328" s="816"/>
      <c r="O328" s="817"/>
      <c r="P328" s="808"/>
      <c r="Q328" s="808"/>
      <c r="R328" s="812"/>
      <c r="S328" s="811"/>
      <c r="T328" s="443" t="s">
        <v>944</v>
      </c>
      <c r="U328" s="808"/>
      <c r="V328" s="808"/>
      <c r="W328" s="73">
        <v>318</v>
      </c>
      <c r="X328" s="74" t="s">
        <v>95</v>
      </c>
      <c r="Y328" s="75" t="s">
        <v>945</v>
      </c>
      <c r="Z328" s="444">
        <v>43132</v>
      </c>
      <c r="AA328" s="444">
        <v>43434</v>
      </c>
      <c r="AB328" s="445"/>
      <c r="AC328" s="78">
        <v>0.2</v>
      </c>
      <c r="AD328" s="143" t="s">
        <v>97</v>
      </c>
      <c r="AE328" s="143" t="s">
        <v>937</v>
      </c>
      <c r="AF328" s="143" t="s">
        <v>938</v>
      </c>
      <c r="AG328" s="143" t="s">
        <v>284</v>
      </c>
      <c r="AH328" s="144" t="s">
        <v>939</v>
      </c>
    </row>
    <row r="329" spans="1:34" ht="54" x14ac:dyDescent="0.25">
      <c r="A329" s="806"/>
      <c r="B329" s="808"/>
      <c r="C329" s="808"/>
      <c r="D329" s="809"/>
      <c r="E329" s="808"/>
      <c r="F329" s="808"/>
      <c r="G329" s="808"/>
      <c r="H329" s="809"/>
      <c r="I329" s="808"/>
      <c r="J329" s="808"/>
      <c r="K329" s="808"/>
      <c r="L329" s="843"/>
      <c r="M329" s="809"/>
      <c r="N329" s="816"/>
      <c r="O329" s="817"/>
      <c r="P329" s="808"/>
      <c r="Q329" s="808"/>
      <c r="R329" s="812"/>
      <c r="S329" s="811"/>
      <c r="T329" s="443" t="s">
        <v>946</v>
      </c>
      <c r="U329" s="808"/>
      <c r="V329" s="808"/>
      <c r="W329" s="73">
        <v>319</v>
      </c>
      <c r="X329" s="74" t="s">
        <v>95</v>
      </c>
      <c r="Y329" s="75" t="s">
        <v>947</v>
      </c>
      <c r="Z329" s="444">
        <v>43132</v>
      </c>
      <c r="AA329" s="444">
        <v>43434</v>
      </c>
      <c r="AB329" s="445"/>
      <c r="AC329" s="78">
        <v>0.1</v>
      </c>
      <c r="AD329" s="143" t="s">
        <v>259</v>
      </c>
      <c r="AE329" s="143" t="s">
        <v>937</v>
      </c>
      <c r="AF329" s="143" t="s">
        <v>938</v>
      </c>
      <c r="AG329" s="143" t="s">
        <v>284</v>
      </c>
      <c r="AH329" s="144" t="s">
        <v>939</v>
      </c>
    </row>
    <row r="330" spans="1:34" ht="54" x14ac:dyDescent="0.25">
      <c r="A330" s="806"/>
      <c r="B330" s="808"/>
      <c r="C330" s="808"/>
      <c r="D330" s="809"/>
      <c r="E330" s="808"/>
      <c r="F330" s="808"/>
      <c r="G330" s="808"/>
      <c r="H330" s="809"/>
      <c r="I330" s="808"/>
      <c r="J330" s="808"/>
      <c r="K330" s="808"/>
      <c r="L330" s="843"/>
      <c r="M330" s="809"/>
      <c r="N330" s="816"/>
      <c r="O330" s="817"/>
      <c r="P330" s="808"/>
      <c r="Q330" s="808"/>
      <c r="R330" s="812"/>
      <c r="S330" s="811"/>
      <c r="T330" s="443" t="s">
        <v>948</v>
      </c>
      <c r="U330" s="808"/>
      <c r="V330" s="808"/>
      <c r="W330" s="73">
        <v>320</v>
      </c>
      <c r="X330" s="74" t="s">
        <v>95</v>
      </c>
      <c r="Y330" s="75" t="s">
        <v>949</v>
      </c>
      <c r="Z330" s="444">
        <v>43132</v>
      </c>
      <c r="AA330" s="444">
        <v>43434</v>
      </c>
      <c r="AB330" s="445"/>
      <c r="AC330" s="78">
        <v>0.2</v>
      </c>
      <c r="AD330" s="143" t="s">
        <v>97</v>
      </c>
      <c r="AE330" s="143" t="s">
        <v>937</v>
      </c>
      <c r="AF330" s="143" t="s">
        <v>938</v>
      </c>
      <c r="AG330" s="143" t="s">
        <v>284</v>
      </c>
      <c r="AH330" s="144" t="s">
        <v>939</v>
      </c>
    </row>
    <row r="331" spans="1:34" ht="54.75" thickBot="1" x14ac:dyDescent="0.3">
      <c r="A331" s="807"/>
      <c r="B331" s="793"/>
      <c r="C331" s="793"/>
      <c r="D331" s="804"/>
      <c r="E331" s="793"/>
      <c r="F331" s="793"/>
      <c r="G331" s="793"/>
      <c r="H331" s="804"/>
      <c r="I331" s="793"/>
      <c r="J331" s="793"/>
      <c r="K331" s="793"/>
      <c r="L331" s="844"/>
      <c r="M331" s="804"/>
      <c r="N331" s="799"/>
      <c r="O331" s="801"/>
      <c r="P331" s="793"/>
      <c r="Q331" s="793"/>
      <c r="R331" s="787"/>
      <c r="S331" s="789"/>
      <c r="T331" s="446" t="s">
        <v>950</v>
      </c>
      <c r="U331" s="793"/>
      <c r="V331" s="793"/>
      <c r="W331" s="17">
        <v>321</v>
      </c>
      <c r="X331" s="18" t="s">
        <v>95</v>
      </c>
      <c r="Y331" s="81" t="s">
        <v>951</v>
      </c>
      <c r="Z331" s="447">
        <v>43132</v>
      </c>
      <c r="AA331" s="447">
        <v>43434</v>
      </c>
      <c r="AB331" s="448"/>
      <c r="AC331" s="22">
        <v>0.1</v>
      </c>
      <c r="AD331" s="149" t="s">
        <v>259</v>
      </c>
      <c r="AE331" s="149" t="s">
        <v>937</v>
      </c>
      <c r="AF331" s="149" t="s">
        <v>938</v>
      </c>
      <c r="AG331" s="149" t="s">
        <v>284</v>
      </c>
      <c r="AH331" s="150" t="s">
        <v>939</v>
      </c>
    </row>
    <row r="332" spans="1:34" ht="27.75" thickTop="1" x14ac:dyDescent="0.25">
      <c r="A332" s="908" t="s">
        <v>230</v>
      </c>
      <c r="B332" s="911" t="s">
        <v>230</v>
      </c>
      <c r="C332" s="911" t="s">
        <v>231</v>
      </c>
      <c r="D332" s="914" t="s">
        <v>711</v>
      </c>
      <c r="E332" s="911" t="s">
        <v>952</v>
      </c>
      <c r="F332" s="911" t="s">
        <v>953</v>
      </c>
      <c r="G332" s="911" t="s">
        <v>954</v>
      </c>
      <c r="H332" s="911" t="s">
        <v>955</v>
      </c>
      <c r="I332" s="911">
        <v>100</v>
      </c>
      <c r="J332" s="911" t="s">
        <v>113</v>
      </c>
      <c r="K332" s="911" t="s">
        <v>956</v>
      </c>
      <c r="L332" s="940" t="s">
        <v>89</v>
      </c>
      <c r="M332" s="914" t="s">
        <v>957</v>
      </c>
      <c r="N332" s="973">
        <v>0.06</v>
      </c>
      <c r="O332" s="911">
        <v>100</v>
      </c>
      <c r="P332" s="911" t="s">
        <v>113</v>
      </c>
      <c r="Q332" s="911" t="s">
        <v>208</v>
      </c>
      <c r="R332" s="911"/>
      <c r="S332" s="911"/>
      <c r="T332" s="971"/>
      <c r="U332" s="911" t="s">
        <v>238</v>
      </c>
      <c r="V332" s="911" t="s">
        <v>239</v>
      </c>
      <c r="W332" s="6">
        <v>322</v>
      </c>
      <c r="X332" s="7" t="s">
        <v>95</v>
      </c>
      <c r="Y332" s="304" t="s">
        <v>958</v>
      </c>
      <c r="Z332" s="449">
        <v>43132</v>
      </c>
      <c r="AA332" s="450">
        <v>43434</v>
      </c>
      <c r="AB332" s="134">
        <f t="shared" ref="AB332:AB395" si="14">+AA332-Z332</f>
        <v>302</v>
      </c>
      <c r="AC332" s="135">
        <v>0.25</v>
      </c>
      <c r="AD332" s="136" t="s">
        <v>97</v>
      </c>
      <c r="AE332" s="137" t="s">
        <v>186</v>
      </c>
      <c r="AF332" s="137" t="s">
        <v>959</v>
      </c>
      <c r="AG332" s="137"/>
      <c r="AH332" s="138"/>
    </row>
    <row r="333" spans="1:34" ht="40.5" x14ac:dyDescent="0.25">
      <c r="A333" s="909"/>
      <c r="B333" s="912"/>
      <c r="C333" s="912"/>
      <c r="D333" s="915"/>
      <c r="E333" s="912"/>
      <c r="F333" s="912"/>
      <c r="G333" s="912"/>
      <c r="H333" s="912"/>
      <c r="I333" s="912"/>
      <c r="J333" s="912"/>
      <c r="K333" s="912"/>
      <c r="L333" s="941"/>
      <c r="M333" s="915"/>
      <c r="N333" s="977"/>
      <c r="O333" s="912"/>
      <c r="P333" s="912"/>
      <c r="Q333" s="912"/>
      <c r="R333" s="912"/>
      <c r="S333" s="912"/>
      <c r="T333" s="976"/>
      <c r="U333" s="912"/>
      <c r="V333" s="912"/>
      <c r="W333" s="73">
        <v>323</v>
      </c>
      <c r="X333" s="74" t="s">
        <v>95</v>
      </c>
      <c r="Y333" s="305" t="s">
        <v>960</v>
      </c>
      <c r="Z333" s="342">
        <v>43132</v>
      </c>
      <c r="AA333" s="451">
        <v>43434</v>
      </c>
      <c r="AB333" s="140">
        <f t="shared" si="14"/>
        <v>302</v>
      </c>
      <c r="AC333" s="343">
        <v>0.25</v>
      </c>
      <c r="AD333" s="141" t="s">
        <v>259</v>
      </c>
      <c r="AE333" s="142" t="s">
        <v>186</v>
      </c>
      <c r="AF333" s="142" t="s">
        <v>959</v>
      </c>
      <c r="AG333" s="142"/>
      <c r="AH333" s="344"/>
    </row>
    <row r="334" spans="1:34" ht="27" x14ac:dyDescent="0.25">
      <c r="A334" s="909"/>
      <c r="B334" s="912"/>
      <c r="C334" s="912"/>
      <c r="D334" s="915"/>
      <c r="E334" s="912"/>
      <c r="F334" s="912"/>
      <c r="G334" s="912"/>
      <c r="H334" s="912"/>
      <c r="I334" s="912"/>
      <c r="J334" s="912"/>
      <c r="K334" s="912"/>
      <c r="L334" s="941"/>
      <c r="M334" s="915"/>
      <c r="N334" s="977"/>
      <c r="O334" s="912"/>
      <c r="P334" s="912"/>
      <c r="Q334" s="912"/>
      <c r="R334" s="912"/>
      <c r="S334" s="912"/>
      <c r="T334" s="976"/>
      <c r="U334" s="912"/>
      <c r="V334" s="912"/>
      <c r="W334" s="73">
        <v>324</v>
      </c>
      <c r="X334" s="74" t="s">
        <v>95</v>
      </c>
      <c r="Y334" s="305" t="s">
        <v>961</v>
      </c>
      <c r="Z334" s="342">
        <v>43132</v>
      </c>
      <c r="AA334" s="451">
        <v>43434</v>
      </c>
      <c r="AB334" s="140">
        <f t="shared" si="14"/>
        <v>302</v>
      </c>
      <c r="AC334" s="343">
        <v>0.25</v>
      </c>
      <c r="AD334" s="141" t="s">
        <v>97</v>
      </c>
      <c r="AE334" s="142" t="s">
        <v>186</v>
      </c>
      <c r="AF334" s="142" t="s">
        <v>959</v>
      </c>
      <c r="AG334" s="142"/>
      <c r="AH334" s="344"/>
    </row>
    <row r="335" spans="1:34" ht="27.75" thickBot="1" x14ac:dyDescent="0.3">
      <c r="A335" s="910"/>
      <c r="B335" s="913"/>
      <c r="C335" s="913"/>
      <c r="D335" s="916"/>
      <c r="E335" s="913"/>
      <c r="F335" s="913"/>
      <c r="G335" s="913"/>
      <c r="H335" s="913"/>
      <c r="I335" s="913"/>
      <c r="J335" s="913"/>
      <c r="K335" s="913"/>
      <c r="L335" s="942"/>
      <c r="M335" s="916"/>
      <c r="N335" s="974"/>
      <c r="O335" s="913"/>
      <c r="P335" s="913"/>
      <c r="Q335" s="913"/>
      <c r="R335" s="913"/>
      <c r="S335" s="913"/>
      <c r="T335" s="972"/>
      <c r="U335" s="913"/>
      <c r="V335" s="913"/>
      <c r="W335" s="17">
        <v>325</v>
      </c>
      <c r="X335" s="18" t="s">
        <v>95</v>
      </c>
      <c r="Y335" s="306" t="s">
        <v>962</v>
      </c>
      <c r="Z335" s="345">
        <v>43132</v>
      </c>
      <c r="AA335" s="452">
        <v>43434</v>
      </c>
      <c r="AB335" s="146">
        <f t="shared" si="14"/>
        <v>302</v>
      </c>
      <c r="AC335" s="340">
        <v>0.25</v>
      </c>
      <c r="AD335" s="147" t="s">
        <v>97</v>
      </c>
      <c r="AE335" s="148" t="s">
        <v>186</v>
      </c>
      <c r="AF335" s="148" t="s">
        <v>959</v>
      </c>
      <c r="AG335" s="148"/>
      <c r="AH335" s="341"/>
    </row>
    <row r="336" spans="1:34" ht="27.75" thickTop="1" x14ac:dyDescent="0.25">
      <c r="A336" s="908" t="s">
        <v>230</v>
      </c>
      <c r="B336" s="911" t="s">
        <v>230</v>
      </c>
      <c r="C336" s="911" t="s">
        <v>231</v>
      </c>
      <c r="D336" s="914" t="s">
        <v>711</v>
      </c>
      <c r="E336" s="911" t="s">
        <v>952</v>
      </c>
      <c r="F336" s="911" t="s">
        <v>953</v>
      </c>
      <c r="G336" s="911" t="s">
        <v>954</v>
      </c>
      <c r="H336" s="911" t="s">
        <v>955</v>
      </c>
      <c r="I336" s="911">
        <v>100</v>
      </c>
      <c r="J336" s="911" t="s">
        <v>113</v>
      </c>
      <c r="K336" s="911" t="s">
        <v>963</v>
      </c>
      <c r="L336" s="940" t="s">
        <v>89</v>
      </c>
      <c r="M336" s="914" t="s">
        <v>964</v>
      </c>
      <c r="N336" s="973">
        <v>0.05</v>
      </c>
      <c r="O336" s="911">
        <v>100</v>
      </c>
      <c r="P336" s="911" t="s">
        <v>113</v>
      </c>
      <c r="Q336" s="911" t="s">
        <v>208</v>
      </c>
      <c r="R336" s="911"/>
      <c r="S336" s="911"/>
      <c r="T336" s="971"/>
      <c r="U336" s="911" t="s">
        <v>238</v>
      </c>
      <c r="V336" s="911" t="s">
        <v>239</v>
      </c>
      <c r="W336" s="6">
        <v>326</v>
      </c>
      <c r="X336" s="7" t="s">
        <v>95</v>
      </c>
      <c r="Y336" s="304" t="s">
        <v>965</v>
      </c>
      <c r="Z336" s="449">
        <v>43132</v>
      </c>
      <c r="AA336" s="450">
        <v>43434</v>
      </c>
      <c r="AB336" s="134">
        <f t="shared" si="14"/>
        <v>302</v>
      </c>
      <c r="AC336" s="135">
        <v>0.5</v>
      </c>
      <c r="AD336" s="136" t="s">
        <v>97</v>
      </c>
      <c r="AE336" s="137" t="s">
        <v>186</v>
      </c>
      <c r="AF336" s="137" t="s">
        <v>959</v>
      </c>
      <c r="AG336" s="137"/>
      <c r="AH336" s="138"/>
    </row>
    <row r="337" spans="1:34" ht="27.75" thickBot="1" x14ac:dyDescent="0.3">
      <c r="A337" s="910"/>
      <c r="B337" s="913"/>
      <c r="C337" s="913"/>
      <c r="D337" s="916"/>
      <c r="E337" s="913"/>
      <c r="F337" s="913"/>
      <c r="G337" s="913"/>
      <c r="H337" s="913"/>
      <c r="I337" s="913"/>
      <c r="J337" s="913"/>
      <c r="K337" s="913"/>
      <c r="L337" s="942"/>
      <c r="M337" s="916"/>
      <c r="N337" s="974"/>
      <c r="O337" s="913"/>
      <c r="P337" s="913"/>
      <c r="Q337" s="913"/>
      <c r="R337" s="913"/>
      <c r="S337" s="913"/>
      <c r="T337" s="972"/>
      <c r="U337" s="913"/>
      <c r="V337" s="913"/>
      <c r="W337" s="17">
        <v>327</v>
      </c>
      <c r="X337" s="18" t="s">
        <v>95</v>
      </c>
      <c r="Y337" s="306" t="s">
        <v>966</v>
      </c>
      <c r="Z337" s="345">
        <v>43132</v>
      </c>
      <c r="AA337" s="452">
        <v>43434</v>
      </c>
      <c r="AB337" s="146">
        <f t="shared" si="14"/>
        <v>302</v>
      </c>
      <c r="AC337" s="340">
        <v>0.5</v>
      </c>
      <c r="AD337" s="147" t="s">
        <v>259</v>
      </c>
      <c r="AE337" s="148" t="s">
        <v>186</v>
      </c>
      <c r="AF337" s="148" t="s">
        <v>959</v>
      </c>
      <c r="AG337" s="148"/>
      <c r="AH337" s="341"/>
    </row>
    <row r="338" spans="1:34" ht="27.75" thickTop="1" x14ac:dyDescent="0.25">
      <c r="A338" s="908" t="s">
        <v>795</v>
      </c>
      <c r="B338" s="911" t="s">
        <v>967</v>
      </c>
      <c r="C338" s="911" t="s">
        <v>231</v>
      </c>
      <c r="D338" s="911" t="s">
        <v>711</v>
      </c>
      <c r="E338" s="911" t="s">
        <v>952</v>
      </c>
      <c r="F338" s="911" t="s">
        <v>953</v>
      </c>
      <c r="G338" s="911" t="s">
        <v>954</v>
      </c>
      <c r="H338" s="911" t="s">
        <v>955</v>
      </c>
      <c r="I338" s="911">
        <v>100</v>
      </c>
      <c r="J338" s="911" t="s">
        <v>113</v>
      </c>
      <c r="K338" s="911" t="s">
        <v>968</v>
      </c>
      <c r="L338" s="911" t="s">
        <v>89</v>
      </c>
      <c r="M338" s="988" t="s">
        <v>969</v>
      </c>
      <c r="N338" s="846">
        <v>0.1</v>
      </c>
      <c r="O338" s="849">
        <v>100</v>
      </c>
      <c r="P338" s="837" t="s">
        <v>113</v>
      </c>
      <c r="Q338" s="837" t="s">
        <v>208</v>
      </c>
      <c r="R338" s="837"/>
      <c r="S338" s="837"/>
      <c r="T338" s="837" t="s">
        <v>970</v>
      </c>
      <c r="U338" s="849" t="s">
        <v>971</v>
      </c>
      <c r="V338" s="849" t="s">
        <v>173</v>
      </c>
      <c r="W338" s="6">
        <v>328</v>
      </c>
      <c r="X338" s="7" t="s">
        <v>95</v>
      </c>
      <c r="Y338" s="399" t="s">
        <v>972</v>
      </c>
      <c r="Z338" s="453">
        <v>43160</v>
      </c>
      <c r="AA338" s="453">
        <v>43465</v>
      </c>
      <c r="AB338" s="385">
        <f t="shared" si="14"/>
        <v>305</v>
      </c>
      <c r="AC338" s="135">
        <v>0.25</v>
      </c>
      <c r="AD338" s="454" t="s">
        <v>259</v>
      </c>
      <c r="AE338" s="454" t="s">
        <v>973</v>
      </c>
      <c r="AF338" s="454" t="s">
        <v>974</v>
      </c>
      <c r="AG338" s="455"/>
      <c r="AH338" s="456"/>
    </row>
    <row r="339" spans="1:34" ht="27" x14ac:dyDescent="0.25">
      <c r="A339" s="909"/>
      <c r="B339" s="912"/>
      <c r="C339" s="912"/>
      <c r="D339" s="912"/>
      <c r="E339" s="912"/>
      <c r="F339" s="912"/>
      <c r="G339" s="912"/>
      <c r="H339" s="912"/>
      <c r="I339" s="912"/>
      <c r="J339" s="912"/>
      <c r="K339" s="912"/>
      <c r="L339" s="912"/>
      <c r="M339" s="989"/>
      <c r="N339" s="847"/>
      <c r="O339" s="850"/>
      <c r="P339" s="842"/>
      <c r="Q339" s="842"/>
      <c r="R339" s="842"/>
      <c r="S339" s="842"/>
      <c r="T339" s="842"/>
      <c r="U339" s="850"/>
      <c r="V339" s="850"/>
      <c r="W339" s="73">
        <v>329</v>
      </c>
      <c r="X339" s="74" t="s">
        <v>95</v>
      </c>
      <c r="Y339" s="370" t="s">
        <v>975</v>
      </c>
      <c r="Z339" s="358">
        <v>43102</v>
      </c>
      <c r="AA339" s="358">
        <v>43465</v>
      </c>
      <c r="AB339" s="371">
        <f t="shared" si="14"/>
        <v>363</v>
      </c>
      <c r="AC339" s="343">
        <v>0.25</v>
      </c>
      <c r="AD339" s="372" t="s">
        <v>259</v>
      </c>
      <c r="AE339" s="372" t="s">
        <v>973</v>
      </c>
      <c r="AF339" s="372" t="s">
        <v>974</v>
      </c>
      <c r="AG339" s="457"/>
      <c r="AH339" s="458"/>
    </row>
    <row r="340" spans="1:34" ht="27.75" thickBot="1" x14ac:dyDescent="0.3">
      <c r="A340" s="910"/>
      <c r="B340" s="913"/>
      <c r="C340" s="913"/>
      <c r="D340" s="913"/>
      <c r="E340" s="913"/>
      <c r="F340" s="913"/>
      <c r="G340" s="913"/>
      <c r="H340" s="913"/>
      <c r="I340" s="913"/>
      <c r="J340" s="913"/>
      <c r="K340" s="913"/>
      <c r="L340" s="913"/>
      <c r="M340" s="990"/>
      <c r="N340" s="848"/>
      <c r="O340" s="851"/>
      <c r="P340" s="838"/>
      <c r="Q340" s="838"/>
      <c r="R340" s="838"/>
      <c r="S340" s="838"/>
      <c r="T340" s="838"/>
      <c r="U340" s="851"/>
      <c r="V340" s="851"/>
      <c r="W340" s="17">
        <v>330</v>
      </c>
      <c r="X340" s="18" t="s">
        <v>95</v>
      </c>
      <c r="Y340" s="307" t="s">
        <v>976</v>
      </c>
      <c r="Z340" s="459">
        <v>43102</v>
      </c>
      <c r="AA340" s="459">
        <v>43449</v>
      </c>
      <c r="AB340" s="388">
        <f t="shared" si="14"/>
        <v>347</v>
      </c>
      <c r="AC340" s="340">
        <v>0.5</v>
      </c>
      <c r="AD340" s="460" t="s">
        <v>259</v>
      </c>
      <c r="AE340" s="460" t="s">
        <v>973</v>
      </c>
      <c r="AF340" s="460" t="s">
        <v>974</v>
      </c>
      <c r="AG340" s="461"/>
      <c r="AH340" s="462"/>
    </row>
    <row r="341" spans="1:34" ht="55.5" thickTop="1" thickBot="1" x14ac:dyDescent="0.3">
      <c r="A341" s="463" t="s">
        <v>795</v>
      </c>
      <c r="B341" s="464" t="s">
        <v>977</v>
      </c>
      <c r="C341" s="464" t="s">
        <v>231</v>
      </c>
      <c r="D341" s="465" t="s">
        <v>711</v>
      </c>
      <c r="E341" s="466" t="s">
        <v>952</v>
      </c>
      <c r="F341" s="466" t="s">
        <v>953</v>
      </c>
      <c r="G341" s="466" t="s">
        <v>954</v>
      </c>
      <c r="H341" s="466" t="s">
        <v>955</v>
      </c>
      <c r="I341" s="466">
        <v>100</v>
      </c>
      <c r="J341" s="466" t="s">
        <v>113</v>
      </c>
      <c r="K341" s="467" t="s">
        <v>978</v>
      </c>
      <c r="L341" s="468" t="s">
        <v>89</v>
      </c>
      <c r="M341" s="469" t="s">
        <v>979</v>
      </c>
      <c r="N341" s="470">
        <v>0.1</v>
      </c>
      <c r="O341" s="467">
        <v>100</v>
      </c>
      <c r="P341" s="467" t="s">
        <v>113</v>
      </c>
      <c r="Q341" s="467" t="s">
        <v>798</v>
      </c>
      <c r="R341" s="61"/>
      <c r="S341" s="61">
        <v>128602498</v>
      </c>
      <c r="T341" s="61" t="s">
        <v>799</v>
      </c>
      <c r="U341" s="471" t="s">
        <v>980</v>
      </c>
      <c r="V341" s="467" t="s">
        <v>981</v>
      </c>
      <c r="W341" s="17">
        <v>331</v>
      </c>
      <c r="X341" s="31" t="s">
        <v>95</v>
      </c>
      <c r="Y341" s="469" t="s">
        <v>982</v>
      </c>
      <c r="Z341" s="472">
        <v>43160</v>
      </c>
      <c r="AA341" s="472">
        <v>43434</v>
      </c>
      <c r="AB341" s="473">
        <f t="shared" si="14"/>
        <v>274</v>
      </c>
      <c r="AC341" s="470">
        <v>1</v>
      </c>
      <c r="AD341" s="467" t="s">
        <v>97</v>
      </c>
      <c r="AE341" s="467" t="s">
        <v>983</v>
      </c>
      <c r="AF341" s="467" t="s">
        <v>984</v>
      </c>
      <c r="AG341" s="467" t="s">
        <v>985</v>
      </c>
      <c r="AH341" s="474" t="s">
        <v>986</v>
      </c>
    </row>
    <row r="342" spans="1:34" ht="41.25" thickTop="1" x14ac:dyDescent="0.25">
      <c r="A342" s="867" t="s">
        <v>795</v>
      </c>
      <c r="B342" s="911" t="s">
        <v>977</v>
      </c>
      <c r="C342" s="911" t="s">
        <v>231</v>
      </c>
      <c r="D342" s="861" t="s">
        <v>711</v>
      </c>
      <c r="E342" s="849" t="s">
        <v>952</v>
      </c>
      <c r="F342" s="849" t="s">
        <v>953</v>
      </c>
      <c r="G342" s="849" t="s">
        <v>954</v>
      </c>
      <c r="H342" s="849" t="s">
        <v>955</v>
      </c>
      <c r="I342" s="849">
        <v>100</v>
      </c>
      <c r="J342" s="849" t="s">
        <v>113</v>
      </c>
      <c r="K342" s="849" t="s">
        <v>987</v>
      </c>
      <c r="L342" s="858" t="s">
        <v>89</v>
      </c>
      <c r="M342" s="861" t="s">
        <v>988</v>
      </c>
      <c r="N342" s="846">
        <v>0.1</v>
      </c>
      <c r="O342" s="849">
        <v>100</v>
      </c>
      <c r="P342" s="849" t="s">
        <v>113</v>
      </c>
      <c r="Q342" s="849" t="s">
        <v>798</v>
      </c>
      <c r="R342" s="849"/>
      <c r="S342" s="849"/>
      <c r="T342" s="837" t="s">
        <v>799</v>
      </c>
      <c r="U342" s="849" t="s">
        <v>980</v>
      </c>
      <c r="V342" s="849" t="s">
        <v>981</v>
      </c>
      <c r="W342" s="6">
        <v>332</v>
      </c>
      <c r="X342" s="7" t="s">
        <v>95</v>
      </c>
      <c r="Y342" s="399" t="s">
        <v>989</v>
      </c>
      <c r="Z342" s="453">
        <v>43132</v>
      </c>
      <c r="AA342" s="453">
        <v>43159</v>
      </c>
      <c r="AB342" s="385">
        <f t="shared" si="14"/>
        <v>27</v>
      </c>
      <c r="AC342" s="135">
        <v>0.2</v>
      </c>
      <c r="AD342" s="454" t="s">
        <v>97</v>
      </c>
      <c r="AE342" s="455" t="s">
        <v>983</v>
      </c>
      <c r="AF342" s="454" t="s">
        <v>984</v>
      </c>
      <c r="AG342" s="455"/>
      <c r="AH342" s="456"/>
    </row>
    <row r="343" spans="1:34" ht="27.75" thickBot="1" x14ac:dyDescent="0.3">
      <c r="A343" s="869"/>
      <c r="B343" s="913"/>
      <c r="C343" s="913"/>
      <c r="D343" s="863"/>
      <c r="E343" s="851"/>
      <c r="F343" s="851"/>
      <c r="G343" s="851"/>
      <c r="H343" s="851"/>
      <c r="I343" s="851"/>
      <c r="J343" s="851"/>
      <c r="K343" s="851"/>
      <c r="L343" s="860"/>
      <c r="M343" s="863"/>
      <c r="N343" s="848"/>
      <c r="O343" s="851"/>
      <c r="P343" s="851"/>
      <c r="Q343" s="851"/>
      <c r="R343" s="851"/>
      <c r="S343" s="851"/>
      <c r="T343" s="838"/>
      <c r="U343" s="851"/>
      <c r="V343" s="851"/>
      <c r="W343" s="17">
        <v>333</v>
      </c>
      <c r="X343" s="18" t="s">
        <v>95</v>
      </c>
      <c r="Y343" s="307" t="s">
        <v>990</v>
      </c>
      <c r="Z343" s="459">
        <v>43160</v>
      </c>
      <c r="AA343" s="459">
        <v>43434</v>
      </c>
      <c r="AB343" s="388">
        <f t="shared" si="14"/>
        <v>274</v>
      </c>
      <c r="AC343" s="340">
        <v>0.8</v>
      </c>
      <c r="AD343" s="460" t="s">
        <v>97</v>
      </c>
      <c r="AE343" s="460" t="s">
        <v>983</v>
      </c>
      <c r="AF343" s="460" t="s">
        <v>984</v>
      </c>
      <c r="AG343" s="460" t="s">
        <v>755</v>
      </c>
      <c r="AH343" s="475" t="s">
        <v>991</v>
      </c>
    </row>
    <row r="344" spans="1:34" ht="27.75" thickTop="1" x14ac:dyDescent="0.25">
      <c r="A344" s="867" t="s">
        <v>795</v>
      </c>
      <c r="B344" s="870" t="s">
        <v>977</v>
      </c>
      <c r="C344" s="852" t="s">
        <v>231</v>
      </c>
      <c r="D344" s="873" t="s">
        <v>711</v>
      </c>
      <c r="E344" s="852" t="s">
        <v>952</v>
      </c>
      <c r="F344" s="852" t="s">
        <v>953</v>
      </c>
      <c r="G344" s="852" t="s">
        <v>954</v>
      </c>
      <c r="H344" s="852" t="s">
        <v>955</v>
      </c>
      <c r="I344" s="852">
        <v>100</v>
      </c>
      <c r="J344" s="852" t="s">
        <v>113</v>
      </c>
      <c r="K344" s="849" t="s">
        <v>992</v>
      </c>
      <c r="L344" s="858" t="s">
        <v>89</v>
      </c>
      <c r="M344" s="991" t="s">
        <v>993</v>
      </c>
      <c r="N344" s="846">
        <v>0.1</v>
      </c>
      <c r="O344" s="849">
        <v>100</v>
      </c>
      <c r="P344" s="849" t="s">
        <v>113</v>
      </c>
      <c r="Q344" s="849" t="s">
        <v>798</v>
      </c>
      <c r="R344" s="837"/>
      <c r="S344" s="837"/>
      <c r="T344" s="837" t="s">
        <v>994</v>
      </c>
      <c r="U344" s="849" t="s">
        <v>980</v>
      </c>
      <c r="V344" s="849" t="s">
        <v>981</v>
      </c>
      <c r="W344" s="6">
        <v>334</v>
      </c>
      <c r="X344" s="7" t="s">
        <v>95</v>
      </c>
      <c r="Y344" s="399" t="s">
        <v>995</v>
      </c>
      <c r="Z344" s="453">
        <v>43132</v>
      </c>
      <c r="AA344" s="453">
        <v>43146</v>
      </c>
      <c r="AB344" s="385">
        <f>+AA344-Z344</f>
        <v>14</v>
      </c>
      <c r="AC344" s="135">
        <v>0.05</v>
      </c>
      <c r="AD344" s="454" t="s">
        <v>97</v>
      </c>
      <c r="AE344" s="454" t="s">
        <v>983</v>
      </c>
      <c r="AF344" s="454" t="s">
        <v>984</v>
      </c>
      <c r="AG344" s="455"/>
      <c r="AH344" s="456"/>
    </row>
    <row r="345" spans="1:34" ht="27" x14ac:dyDescent="0.25">
      <c r="A345" s="868"/>
      <c r="B345" s="871"/>
      <c r="C345" s="853"/>
      <c r="D345" s="874"/>
      <c r="E345" s="853"/>
      <c r="F345" s="853"/>
      <c r="G345" s="853"/>
      <c r="H345" s="853"/>
      <c r="I345" s="853"/>
      <c r="J345" s="853"/>
      <c r="K345" s="850"/>
      <c r="L345" s="859"/>
      <c r="M345" s="992"/>
      <c r="N345" s="847"/>
      <c r="O345" s="850"/>
      <c r="P345" s="850"/>
      <c r="Q345" s="850"/>
      <c r="R345" s="842"/>
      <c r="S345" s="842"/>
      <c r="T345" s="842"/>
      <c r="U345" s="850"/>
      <c r="V345" s="850"/>
      <c r="W345" s="73">
        <v>335</v>
      </c>
      <c r="X345" s="74" t="s">
        <v>95</v>
      </c>
      <c r="Y345" s="370" t="s">
        <v>996</v>
      </c>
      <c r="Z345" s="358">
        <v>43252</v>
      </c>
      <c r="AA345" s="476">
        <v>43419</v>
      </c>
      <c r="AB345" s="371">
        <f>+AA345-Z345</f>
        <v>167</v>
      </c>
      <c r="AC345" s="343">
        <v>0.05</v>
      </c>
      <c r="AD345" s="372" t="s">
        <v>97</v>
      </c>
      <c r="AE345" s="372" t="s">
        <v>983</v>
      </c>
      <c r="AF345" s="372" t="s">
        <v>984</v>
      </c>
      <c r="AG345" s="372" t="s">
        <v>997</v>
      </c>
      <c r="AH345" s="477" t="s">
        <v>998</v>
      </c>
    </row>
    <row r="346" spans="1:34" ht="27" x14ac:dyDescent="0.25">
      <c r="A346" s="868"/>
      <c r="B346" s="871"/>
      <c r="C346" s="853"/>
      <c r="D346" s="874"/>
      <c r="E346" s="853"/>
      <c r="F346" s="853"/>
      <c r="G346" s="853"/>
      <c r="H346" s="853"/>
      <c r="I346" s="853"/>
      <c r="J346" s="853"/>
      <c r="K346" s="850"/>
      <c r="L346" s="859"/>
      <c r="M346" s="992"/>
      <c r="N346" s="847"/>
      <c r="O346" s="850"/>
      <c r="P346" s="850"/>
      <c r="Q346" s="850"/>
      <c r="R346" s="842"/>
      <c r="S346" s="842"/>
      <c r="T346" s="842"/>
      <c r="U346" s="850"/>
      <c r="V346" s="850"/>
      <c r="W346" s="73">
        <v>336</v>
      </c>
      <c r="X346" s="74" t="s">
        <v>95</v>
      </c>
      <c r="Y346" s="370" t="s">
        <v>999</v>
      </c>
      <c r="Z346" s="358">
        <v>43132</v>
      </c>
      <c r="AA346" s="358">
        <v>43146</v>
      </c>
      <c r="AB346" s="371">
        <f t="shared" ref="AB346" si="15">+AA346-Z346</f>
        <v>14</v>
      </c>
      <c r="AC346" s="343">
        <v>0.05</v>
      </c>
      <c r="AD346" s="372" t="s">
        <v>97</v>
      </c>
      <c r="AE346" s="372" t="s">
        <v>983</v>
      </c>
      <c r="AF346" s="372" t="s">
        <v>984</v>
      </c>
      <c r="AG346" s="372" t="s">
        <v>985</v>
      </c>
      <c r="AH346" s="477" t="s">
        <v>986</v>
      </c>
    </row>
    <row r="347" spans="1:34" ht="27" x14ac:dyDescent="0.25">
      <c r="A347" s="868"/>
      <c r="B347" s="871"/>
      <c r="C347" s="853"/>
      <c r="D347" s="874"/>
      <c r="E347" s="853"/>
      <c r="F347" s="853"/>
      <c r="G347" s="853"/>
      <c r="H347" s="853"/>
      <c r="I347" s="853"/>
      <c r="J347" s="853"/>
      <c r="K347" s="850"/>
      <c r="L347" s="859"/>
      <c r="M347" s="992"/>
      <c r="N347" s="847"/>
      <c r="O347" s="850"/>
      <c r="P347" s="850"/>
      <c r="Q347" s="850"/>
      <c r="R347" s="842"/>
      <c r="S347" s="842"/>
      <c r="T347" s="842"/>
      <c r="U347" s="850"/>
      <c r="V347" s="850"/>
      <c r="W347" s="73">
        <v>337</v>
      </c>
      <c r="X347" s="74" t="s">
        <v>95</v>
      </c>
      <c r="Y347" s="370" t="s">
        <v>1000</v>
      </c>
      <c r="Z347" s="358">
        <v>43160</v>
      </c>
      <c r="AA347" s="476">
        <v>43419</v>
      </c>
      <c r="AB347" s="371">
        <f>+AA347-Z347</f>
        <v>259</v>
      </c>
      <c r="AC347" s="343">
        <v>0.05</v>
      </c>
      <c r="AD347" s="372" t="s">
        <v>97</v>
      </c>
      <c r="AE347" s="372" t="s">
        <v>983</v>
      </c>
      <c r="AF347" s="372" t="s">
        <v>984</v>
      </c>
      <c r="AG347" s="372" t="s">
        <v>985</v>
      </c>
      <c r="AH347" s="477" t="s">
        <v>986</v>
      </c>
    </row>
    <row r="348" spans="1:34" ht="27" x14ac:dyDescent="0.25">
      <c r="A348" s="868"/>
      <c r="B348" s="871"/>
      <c r="C348" s="853"/>
      <c r="D348" s="874"/>
      <c r="E348" s="853"/>
      <c r="F348" s="853"/>
      <c r="G348" s="853"/>
      <c r="H348" s="853"/>
      <c r="I348" s="853"/>
      <c r="J348" s="853"/>
      <c r="K348" s="850"/>
      <c r="L348" s="859"/>
      <c r="M348" s="992"/>
      <c r="N348" s="847"/>
      <c r="O348" s="850"/>
      <c r="P348" s="850"/>
      <c r="Q348" s="850"/>
      <c r="R348" s="842"/>
      <c r="S348" s="842"/>
      <c r="T348" s="842"/>
      <c r="U348" s="850"/>
      <c r="V348" s="850"/>
      <c r="W348" s="73">
        <v>338</v>
      </c>
      <c r="X348" s="74" t="s">
        <v>95</v>
      </c>
      <c r="Y348" s="370" t="s">
        <v>1001</v>
      </c>
      <c r="Z348" s="358">
        <v>43160</v>
      </c>
      <c r="AA348" s="476">
        <v>43419</v>
      </c>
      <c r="AB348" s="371">
        <f>+AA348-Z348</f>
        <v>259</v>
      </c>
      <c r="AC348" s="343">
        <v>0.05</v>
      </c>
      <c r="AD348" s="372" t="s">
        <v>97</v>
      </c>
      <c r="AE348" s="372" t="s">
        <v>983</v>
      </c>
      <c r="AF348" s="372" t="s">
        <v>984</v>
      </c>
      <c r="AG348" s="372"/>
      <c r="AH348" s="477"/>
    </row>
    <row r="349" spans="1:34" ht="27" x14ac:dyDescent="0.25">
      <c r="A349" s="868"/>
      <c r="B349" s="871"/>
      <c r="C349" s="853"/>
      <c r="D349" s="874"/>
      <c r="E349" s="853"/>
      <c r="F349" s="853"/>
      <c r="G349" s="853"/>
      <c r="H349" s="853"/>
      <c r="I349" s="853"/>
      <c r="J349" s="853"/>
      <c r="K349" s="850"/>
      <c r="L349" s="859"/>
      <c r="M349" s="992"/>
      <c r="N349" s="847"/>
      <c r="O349" s="850"/>
      <c r="P349" s="850"/>
      <c r="Q349" s="850"/>
      <c r="R349" s="842"/>
      <c r="S349" s="842"/>
      <c r="T349" s="842"/>
      <c r="U349" s="850"/>
      <c r="V349" s="850"/>
      <c r="W349" s="73">
        <v>339</v>
      </c>
      <c r="X349" s="74" t="s">
        <v>95</v>
      </c>
      <c r="Y349" s="370" t="s">
        <v>1002</v>
      </c>
      <c r="Z349" s="358">
        <v>43146</v>
      </c>
      <c r="AA349" s="358">
        <v>43159</v>
      </c>
      <c r="AB349" s="371">
        <f t="shared" ref="AB349:AB363" si="16">+AA349-Z349</f>
        <v>13</v>
      </c>
      <c r="AC349" s="343">
        <v>0.05</v>
      </c>
      <c r="AD349" s="372" t="s">
        <v>97</v>
      </c>
      <c r="AE349" s="372" t="s">
        <v>983</v>
      </c>
      <c r="AF349" s="372" t="s">
        <v>984</v>
      </c>
      <c r="AG349" s="372" t="s">
        <v>755</v>
      </c>
      <c r="AH349" s="477" t="s">
        <v>991</v>
      </c>
    </row>
    <row r="350" spans="1:34" ht="40.5" x14ac:dyDescent="0.25">
      <c r="A350" s="868"/>
      <c r="B350" s="871"/>
      <c r="C350" s="853"/>
      <c r="D350" s="874"/>
      <c r="E350" s="853"/>
      <c r="F350" s="853"/>
      <c r="G350" s="853"/>
      <c r="H350" s="853"/>
      <c r="I350" s="853"/>
      <c r="J350" s="853"/>
      <c r="K350" s="850"/>
      <c r="L350" s="859"/>
      <c r="M350" s="992"/>
      <c r="N350" s="847"/>
      <c r="O350" s="850"/>
      <c r="P350" s="850"/>
      <c r="Q350" s="850"/>
      <c r="R350" s="842"/>
      <c r="S350" s="842"/>
      <c r="T350" s="842"/>
      <c r="U350" s="850"/>
      <c r="V350" s="850"/>
      <c r="W350" s="73">
        <v>340</v>
      </c>
      <c r="X350" s="74" t="s">
        <v>95</v>
      </c>
      <c r="Y350" s="370" t="s">
        <v>1003</v>
      </c>
      <c r="Z350" s="358">
        <v>43146</v>
      </c>
      <c r="AA350" s="358">
        <v>43159</v>
      </c>
      <c r="AB350" s="371">
        <f t="shared" si="16"/>
        <v>13</v>
      </c>
      <c r="AC350" s="343">
        <v>0.05</v>
      </c>
      <c r="AD350" s="372" t="s">
        <v>97</v>
      </c>
      <c r="AE350" s="372" t="s">
        <v>983</v>
      </c>
      <c r="AF350" s="372" t="s">
        <v>984</v>
      </c>
      <c r="AG350" s="372" t="s">
        <v>755</v>
      </c>
      <c r="AH350" s="477" t="s">
        <v>991</v>
      </c>
    </row>
    <row r="351" spans="1:34" ht="27" x14ac:dyDescent="0.25">
      <c r="A351" s="868"/>
      <c r="B351" s="871"/>
      <c r="C351" s="853"/>
      <c r="D351" s="874"/>
      <c r="E351" s="853"/>
      <c r="F351" s="853"/>
      <c r="G351" s="853"/>
      <c r="H351" s="853"/>
      <c r="I351" s="853"/>
      <c r="J351" s="853"/>
      <c r="K351" s="850"/>
      <c r="L351" s="859"/>
      <c r="M351" s="992"/>
      <c r="N351" s="847"/>
      <c r="O351" s="850"/>
      <c r="P351" s="850"/>
      <c r="Q351" s="850"/>
      <c r="R351" s="842"/>
      <c r="S351" s="842"/>
      <c r="T351" s="842"/>
      <c r="U351" s="850"/>
      <c r="V351" s="850"/>
      <c r="W351" s="73">
        <v>341</v>
      </c>
      <c r="X351" s="74" t="s">
        <v>95</v>
      </c>
      <c r="Y351" s="478" t="s">
        <v>1004</v>
      </c>
      <c r="Z351" s="358">
        <v>43132</v>
      </c>
      <c r="AA351" s="476">
        <v>43312</v>
      </c>
      <c r="AB351" s="371">
        <f t="shared" si="16"/>
        <v>180</v>
      </c>
      <c r="AC351" s="343">
        <v>0.05</v>
      </c>
      <c r="AD351" s="372" t="s">
        <v>97</v>
      </c>
      <c r="AE351" s="372" t="s">
        <v>983</v>
      </c>
      <c r="AF351" s="372" t="s">
        <v>984</v>
      </c>
      <c r="AG351" s="372" t="s">
        <v>755</v>
      </c>
      <c r="AH351" s="477" t="s">
        <v>991</v>
      </c>
    </row>
    <row r="352" spans="1:34" ht="27" x14ac:dyDescent="0.25">
      <c r="A352" s="868"/>
      <c r="B352" s="871"/>
      <c r="C352" s="853"/>
      <c r="D352" s="874"/>
      <c r="E352" s="853"/>
      <c r="F352" s="853"/>
      <c r="G352" s="853"/>
      <c r="H352" s="853"/>
      <c r="I352" s="853"/>
      <c r="J352" s="853"/>
      <c r="K352" s="850"/>
      <c r="L352" s="859"/>
      <c r="M352" s="992"/>
      <c r="N352" s="847"/>
      <c r="O352" s="850"/>
      <c r="P352" s="850"/>
      <c r="Q352" s="850"/>
      <c r="R352" s="842"/>
      <c r="S352" s="842"/>
      <c r="T352" s="842"/>
      <c r="U352" s="850"/>
      <c r="V352" s="850"/>
      <c r="W352" s="73">
        <v>342</v>
      </c>
      <c r="X352" s="74" t="s">
        <v>95</v>
      </c>
      <c r="Y352" s="478" t="s">
        <v>1005</v>
      </c>
      <c r="Z352" s="358">
        <v>43282</v>
      </c>
      <c r="AA352" s="476">
        <v>43419</v>
      </c>
      <c r="AB352" s="371">
        <f t="shared" si="16"/>
        <v>137</v>
      </c>
      <c r="AC352" s="343">
        <v>0.05</v>
      </c>
      <c r="AD352" s="372" t="s">
        <v>97</v>
      </c>
      <c r="AE352" s="372" t="s">
        <v>983</v>
      </c>
      <c r="AF352" s="372" t="s">
        <v>984</v>
      </c>
      <c r="AG352" s="372" t="s">
        <v>755</v>
      </c>
      <c r="AH352" s="477" t="s">
        <v>991</v>
      </c>
    </row>
    <row r="353" spans="1:34" ht="27" x14ac:dyDescent="0.25">
      <c r="A353" s="868"/>
      <c r="B353" s="871"/>
      <c r="C353" s="853"/>
      <c r="D353" s="874"/>
      <c r="E353" s="853"/>
      <c r="F353" s="853"/>
      <c r="G353" s="853"/>
      <c r="H353" s="853"/>
      <c r="I353" s="853"/>
      <c r="J353" s="853"/>
      <c r="K353" s="850"/>
      <c r="L353" s="859"/>
      <c r="M353" s="992"/>
      <c r="N353" s="847"/>
      <c r="O353" s="850"/>
      <c r="P353" s="850"/>
      <c r="Q353" s="850"/>
      <c r="R353" s="842"/>
      <c r="S353" s="842"/>
      <c r="T353" s="842"/>
      <c r="U353" s="850"/>
      <c r="V353" s="850"/>
      <c r="W353" s="73">
        <v>343</v>
      </c>
      <c r="X353" s="74" t="s">
        <v>95</v>
      </c>
      <c r="Y353" s="478" t="s">
        <v>1006</v>
      </c>
      <c r="Z353" s="479">
        <v>43146</v>
      </c>
      <c r="AA353" s="476">
        <v>43250</v>
      </c>
      <c r="AB353" s="371">
        <f t="shared" si="16"/>
        <v>104</v>
      </c>
      <c r="AC353" s="343">
        <v>0.05</v>
      </c>
      <c r="AD353" s="372" t="s">
        <v>97</v>
      </c>
      <c r="AE353" s="372" t="s">
        <v>983</v>
      </c>
      <c r="AF353" s="372" t="s">
        <v>984</v>
      </c>
      <c r="AG353" s="372" t="s">
        <v>755</v>
      </c>
      <c r="AH353" s="477" t="s">
        <v>991</v>
      </c>
    </row>
    <row r="354" spans="1:34" ht="27" x14ac:dyDescent="0.25">
      <c r="A354" s="868"/>
      <c r="B354" s="871"/>
      <c r="C354" s="853"/>
      <c r="D354" s="874"/>
      <c r="E354" s="853"/>
      <c r="F354" s="853"/>
      <c r="G354" s="853"/>
      <c r="H354" s="853"/>
      <c r="I354" s="853"/>
      <c r="J354" s="853"/>
      <c r="K354" s="850"/>
      <c r="L354" s="859"/>
      <c r="M354" s="992"/>
      <c r="N354" s="847"/>
      <c r="O354" s="850"/>
      <c r="P354" s="850"/>
      <c r="Q354" s="850"/>
      <c r="R354" s="842"/>
      <c r="S354" s="842"/>
      <c r="T354" s="842"/>
      <c r="U354" s="850"/>
      <c r="V354" s="850"/>
      <c r="W354" s="73">
        <v>344</v>
      </c>
      <c r="X354" s="74" t="s">
        <v>95</v>
      </c>
      <c r="Y354" s="478" t="s">
        <v>1007</v>
      </c>
      <c r="Z354" s="479">
        <v>43141</v>
      </c>
      <c r="AA354" s="476">
        <v>43250</v>
      </c>
      <c r="AB354" s="371">
        <f t="shared" si="16"/>
        <v>109</v>
      </c>
      <c r="AC354" s="343">
        <v>0.05</v>
      </c>
      <c r="AD354" s="372" t="s">
        <v>97</v>
      </c>
      <c r="AE354" s="372" t="s">
        <v>983</v>
      </c>
      <c r="AF354" s="372" t="s">
        <v>984</v>
      </c>
      <c r="AG354" s="372" t="s">
        <v>755</v>
      </c>
      <c r="AH354" s="477" t="s">
        <v>991</v>
      </c>
    </row>
    <row r="355" spans="1:34" ht="27" x14ac:dyDescent="0.25">
      <c r="A355" s="868"/>
      <c r="B355" s="871"/>
      <c r="C355" s="853"/>
      <c r="D355" s="874"/>
      <c r="E355" s="853"/>
      <c r="F355" s="853"/>
      <c r="G355" s="853"/>
      <c r="H355" s="853"/>
      <c r="I355" s="853"/>
      <c r="J355" s="853"/>
      <c r="K355" s="850"/>
      <c r="L355" s="859"/>
      <c r="M355" s="992"/>
      <c r="N355" s="847"/>
      <c r="O355" s="850"/>
      <c r="P355" s="850"/>
      <c r="Q355" s="850"/>
      <c r="R355" s="842"/>
      <c r="S355" s="842"/>
      <c r="T355" s="842"/>
      <c r="U355" s="850"/>
      <c r="V355" s="850"/>
      <c r="W355" s="73">
        <v>345</v>
      </c>
      <c r="X355" s="74" t="s">
        <v>95</v>
      </c>
      <c r="Y355" s="478" t="s">
        <v>1008</v>
      </c>
      <c r="Z355" s="479">
        <v>43146</v>
      </c>
      <c r="AA355" s="476">
        <v>43250</v>
      </c>
      <c r="AB355" s="480">
        <f t="shared" si="16"/>
        <v>104</v>
      </c>
      <c r="AC355" s="343">
        <v>0.05</v>
      </c>
      <c r="AD355" s="372" t="s">
        <v>97</v>
      </c>
      <c r="AE355" s="372" t="s">
        <v>983</v>
      </c>
      <c r="AF355" s="372" t="s">
        <v>984</v>
      </c>
      <c r="AG355" s="372" t="s">
        <v>755</v>
      </c>
      <c r="AH355" s="477" t="s">
        <v>991</v>
      </c>
    </row>
    <row r="356" spans="1:34" ht="27" x14ac:dyDescent="0.25">
      <c r="A356" s="868"/>
      <c r="B356" s="871"/>
      <c r="C356" s="853"/>
      <c r="D356" s="874"/>
      <c r="E356" s="853"/>
      <c r="F356" s="853"/>
      <c r="G356" s="853"/>
      <c r="H356" s="853"/>
      <c r="I356" s="853"/>
      <c r="J356" s="853"/>
      <c r="K356" s="850"/>
      <c r="L356" s="859"/>
      <c r="M356" s="992"/>
      <c r="N356" s="847"/>
      <c r="O356" s="850"/>
      <c r="P356" s="850"/>
      <c r="Q356" s="850"/>
      <c r="R356" s="842"/>
      <c r="S356" s="842"/>
      <c r="T356" s="842"/>
      <c r="U356" s="850"/>
      <c r="V356" s="850"/>
      <c r="W356" s="73">
        <v>346</v>
      </c>
      <c r="X356" s="74" t="s">
        <v>95</v>
      </c>
      <c r="Y356" s="478" t="s">
        <v>1009</v>
      </c>
      <c r="Z356" s="481">
        <v>43160</v>
      </c>
      <c r="AA356" s="476">
        <v>43281</v>
      </c>
      <c r="AB356" s="480">
        <f t="shared" si="16"/>
        <v>121</v>
      </c>
      <c r="AC356" s="343">
        <v>0.05</v>
      </c>
      <c r="AD356" s="372" t="s">
        <v>97</v>
      </c>
      <c r="AE356" s="372" t="s">
        <v>983</v>
      </c>
      <c r="AF356" s="372" t="s">
        <v>984</v>
      </c>
      <c r="AG356" s="372" t="s">
        <v>755</v>
      </c>
      <c r="AH356" s="477" t="s">
        <v>991</v>
      </c>
    </row>
    <row r="357" spans="1:34" ht="27" x14ac:dyDescent="0.25">
      <c r="A357" s="868"/>
      <c r="B357" s="871"/>
      <c r="C357" s="853"/>
      <c r="D357" s="874"/>
      <c r="E357" s="853"/>
      <c r="F357" s="853"/>
      <c r="G357" s="853"/>
      <c r="H357" s="853"/>
      <c r="I357" s="853"/>
      <c r="J357" s="853"/>
      <c r="K357" s="850"/>
      <c r="L357" s="859"/>
      <c r="M357" s="992"/>
      <c r="N357" s="847"/>
      <c r="O357" s="850"/>
      <c r="P357" s="850"/>
      <c r="Q357" s="850"/>
      <c r="R357" s="842"/>
      <c r="S357" s="842"/>
      <c r="T357" s="842"/>
      <c r="U357" s="850"/>
      <c r="V357" s="850"/>
      <c r="W357" s="73">
        <v>347</v>
      </c>
      <c r="X357" s="74" t="s">
        <v>95</v>
      </c>
      <c r="Y357" s="478" t="s">
        <v>1010</v>
      </c>
      <c r="Z357" s="481">
        <v>43191</v>
      </c>
      <c r="AA357" s="476">
        <v>43281</v>
      </c>
      <c r="AB357" s="480">
        <f t="shared" si="16"/>
        <v>90</v>
      </c>
      <c r="AC357" s="343">
        <v>0.05</v>
      </c>
      <c r="AD357" s="372" t="s">
        <v>97</v>
      </c>
      <c r="AE357" s="372" t="s">
        <v>983</v>
      </c>
      <c r="AF357" s="372" t="s">
        <v>984</v>
      </c>
      <c r="AG357" s="372" t="s">
        <v>755</v>
      </c>
      <c r="AH357" s="477" t="s">
        <v>991</v>
      </c>
    </row>
    <row r="358" spans="1:34" ht="27" x14ac:dyDescent="0.25">
      <c r="A358" s="868"/>
      <c r="B358" s="871"/>
      <c r="C358" s="853"/>
      <c r="D358" s="874"/>
      <c r="E358" s="853"/>
      <c r="F358" s="853"/>
      <c r="G358" s="853"/>
      <c r="H358" s="853"/>
      <c r="I358" s="853"/>
      <c r="J358" s="853"/>
      <c r="K358" s="850"/>
      <c r="L358" s="859"/>
      <c r="M358" s="992"/>
      <c r="N358" s="847"/>
      <c r="O358" s="850"/>
      <c r="P358" s="850"/>
      <c r="Q358" s="850"/>
      <c r="R358" s="842"/>
      <c r="S358" s="842"/>
      <c r="T358" s="842"/>
      <c r="U358" s="850"/>
      <c r="V358" s="850"/>
      <c r="W358" s="73">
        <v>348</v>
      </c>
      <c r="X358" s="74" t="s">
        <v>95</v>
      </c>
      <c r="Y358" s="478" t="s">
        <v>1011</v>
      </c>
      <c r="Z358" s="481">
        <v>43205</v>
      </c>
      <c r="AA358" s="476">
        <v>43266</v>
      </c>
      <c r="AB358" s="480">
        <f t="shared" si="16"/>
        <v>61</v>
      </c>
      <c r="AC358" s="343">
        <v>0.05</v>
      </c>
      <c r="AD358" s="372" t="s">
        <v>97</v>
      </c>
      <c r="AE358" s="372" t="s">
        <v>983</v>
      </c>
      <c r="AF358" s="372" t="s">
        <v>984</v>
      </c>
      <c r="AG358" s="372" t="s">
        <v>755</v>
      </c>
      <c r="AH358" s="477" t="s">
        <v>991</v>
      </c>
    </row>
    <row r="359" spans="1:34" ht="27" x14ac:dyDescent="0.25">
      <c r="A359" s="868"/>
      <c r="B359" s="871"/>
      <c r="C359" s="853"/>
      <c r="D359" s="874"/>
      <c r="E359" s="853"/>
      <c r="F359" s="853"/>
      <c r="G359" s="853"/>
      <c r="H359" s="853"/>
      <c r="I359" s="853"/>
      <c r="J359" s="853"/>
      <c r="K359" s="850"/>
      <c r="L359" s="859"/>
      <c r="M359" s="992"/>
      <c r="N359" s="847"/>
      <c r="O359" s="850"/>
      <c r="P359" s="850"/>
      <c r="Q359" s="850"/>
      <c r="R359" s="842"/>
      <c r="S359" s="842"/>
      <c r="T359" s="842"/>
      <c r="U359" s="850"/>
      <c r="V359" s="850"/>
      <c r="W359" s="73">
        <v>349</v>
      </c>
      <c r="X359" s="74" t="s">
        <v>95</v>
      </c>
      <c r="Y359" s="478" t="s">
        <v>1012</v>
      </c>
      <c r="Z359" s="481">
        <v>43222</v>
      </c>
      <c r="AA359" s="476">
        <v>43266</v>
      </c>
      <c r="AB359" s="480">
        <f t="shared" si="16"/>
        <v>44</v>
      </c>
      <c r="AC359" s="343">
        <v>0.05</v>
      </c>
      <c r="AD359" s="372" t="s">
        <v>97</v>
      </c>
      <c r="AE359" s="372" t="s">
        <v>983</v>
      </c>
      <c r="AF359" s="372" t="s">
        <v>984</v>
      </c>
      <c r="AG359" s="372" t="s">
        <v>755</v>
      </c>
      <c r="AH359" s="477" t="s">
        <v>991</v>
      </c>
    </row>
    <row r="360" spans="1:34" ht="40.5" x14ac:dyDescent="0.25">
      <c r="A360" s="868"/>
      <c r="B360" s="871"/>
      <c r="C360" s="853"/>
      <c r="D360" s="874"/>
      <c r="E360" s="853"/>
      <c r="F360" s="853"/>
      <c r="G360" s="853"/>
      <c r="H360" s="853"/>
      <c r="I360" s="853"/>
      <c r="J360" s="853"/>
      <c r="K360" s="850"/>
      <c r="L360" s="859"/>
      <c r="M360" s="992"/>
      <c r="N360" s="847"/>
      <c r="O360" s="850"/>
      <c r="P360" s="850"/>
      <c r="Q360" s="850"/>
      <c r="R360" s="842"/>
      <c r="S360" s="842"/>
      <c r="T360" s="842"/>
      <c r="U360" s="850"/>
      <c r="V360" s="850"/>
      <c r="W360" s="73">
        <v>350</v>
      </c>
      <c r="X360" s="74" t="s">
        <v>95</v>
      </c>
      <c r="Y360" s="370" t="s">
        <v>1013</v>
      </c>
      <c r="Z360" s="358">
        <v>43191</v>
      </c>
      <c r="AA360" s="358">
        <v>43444</v>
      </c>
      <c r="AB360" s="371">
        <f t="shared" si="16"/>
        <v>253</v>
      </c>
      <c r="AC360" s="343">
        <v>0.05</v>
      </c>
      <c r="AD360" s="372" t="s">
        <v>97</v>
      </c>
      <c r="AE360" s="372" t="s">
        <v>983</v>
      </c>
      <c r="AF360" s="372" t="s">
        <v>984</v>
      </c>
      <c r="AG360" s="457"/>
      <c r="AH360" s="458"/>
    </row>
    <row r="361" spans="1:34" ht="40.5" x14ac:dyDescent="0.25">
      <c r="A361" s="868"/>
      <c r="B361" s="871"/>
      <c r="C361" s="853"/>
      <c r="D361" s="874"/>
      <c r="E361" s="853"/>
      <c r="F361" s="853"/>
      <c r="G361" s="853"/>
      <c r="H361" s="853"/>
      <c r="I361" s="853"/>
      <c r="J361" s="853"/>
      <c r="K361" s="850"/>
      <c r="L361" s="859"/>
      <c r="M361" s="992"/>
      <c r="N361" s="847"/>
      <c r="O361" s="850"/>
      <c r="P361" s="850"/>
      <c r="Q361" s="850"/>
      <c r="R361" s="842"/>
      <c r="S361" s="842"/>
      <c r="T361" s="842"/>
      <c r="U361" s="850"/>
      <c r="V361" s="850"/>
      <c r="W361" s="73">
        <v>351</v>
      </c>
      <c r="X361" s="74" t="s">
        <v>95</v>
      </c>
      <c r="Y361" s="370" t="s">
        <v>1014</v>
      </c>
      <c r="Z361" s="358">
        <v>43374</v>
      </c>
      <c r="AA361" s="358">
        <v>43419</v>
      </c>
      <c r="AB361" s="371">
        <f t="shared" si="16"/>
        <v>45</v>
      </c>
      <c r="AC361" s="343">
        <v>0.05</v>
      </c>
      <c r="AD361" s="372" t="s">
        <v>97</v>
      </c>
      <c r="AE361" s="372" t="s">
        <v>983</v>
      </c>
      <c r="AF361" s="372" t="s">
        <v>984</v>
      </c>
      <c r="AG361" s="372" t="s">
        <v>985</v>
      </c>
      <c r="AH361" s="477" t="s">
        <v>986</v>
      </c>
    </row>
    <row r="362" spans="1:34" ht="40.5" x14ac:dyDescent="0.25">
      <c r="A362" s="868"/>
      <c r="B362" s="871"/>
      <c r="C362" s="853"/>
      <c r="D362" s="874"/>
      <c r="E362" s="853"/>
      <c r="F362" s="853"/>
      <c r="G362" s="853"/>
      <c r="H362" s="853"/>
      <c r="I362" s="853"/>
      <c r="J362" s="853"/>
      <c r="K362" s="850"/>
      <c r="L362" s="859"/>
      <c r="M362" s="992"/>
      <c r="N362" s="847"/>
      <c r="O362" s="850"/>
      <c r="P362" s="850"/>
      <c r="Q362" s="850"/>
      <c r="R362" s="842"/>
      <c r="S362" s="842"/>
      <c r="T362" s="842"/>
      <c r="U362" s="850"/>
      <c r="V362" s="850"/>
      <c r="W362" s="73">
        <v>352</v>
      </c>
      <c r="X362" s="74" t="s">
        <v>95</v>
      </c>
      <c r="Y362" s="370" t="s">
        <v>1015</v>
      </c>
      <c r="Z362" s="358">
        <v>43160</v>
      </c>
      <c r="AA362" s="358">
        <v>43419</v>
      </c>
      <c r="AB362" s="371">
        <f t="shared" si="16"/>
        <v>259</v>
      </c>
      <c r="AC362" s="343">
        <v>0.05</v>
      </c>
      <c r="AD362" s="372" t="s">
        <v>97</v>
      </c>
      <c r="AE362" s="372" t="s">
        <v>983</v>
      </c>
      <c r="AF362" s="372" t="s">
        <v>984</v>
      </c>
      <c r="AG362" s="457"/>
      <c r="AH362" s="458"/>
    </row>
    <row r="363" spans="1:34" ht="27.75" thickBot="1" x14ac:dyDescent="0.3">
      <c r="A363" s="869"/>
      <c r="B363" s="872"/>
      <c r="C363" s="854"/>
      <c r="D363" s="875"/>
      <c r="E363" s="854"/>
      <c r="F363" s="854"/>
      <c r="G363" s="854"/>
      <c r="H363" s="854"/>
      <c r="I363" s="854"/>
      <c r="J363" s="854"/>
      <c r="K363" s="851"/>
      <c r="L363" s="860"/>
      <c r="M363" s="993"/>
      <c r="N363" s="848"/>
      <c r="O363" s="851"/>
      <c r="P363" s="851"/>
      <c r="Q363" s="851"/>
      <c r="R363" s="838"/>
      <c r="S363" s="838"/>
      <c r="T363" s="838"/>
      <c r="U363" s="851"/>
      <c r="V363" s="851"/>
      <c r="W363" s="17">
        <v>353</v>
      </c>
      <c r="X363" s="18" t="s">
        <v>95</v>
      </c>
      <c r="Y363" s="307" t="s">
        <v>1016</v>
      </c>
      <c r="Z363" s="482">
        <v>43374</v>
      </c>
      <c r="AA363" s="482">
        <v>43419</v>
      </c>
      <c r="AB363" s="388">
        <f t="shared" si="16"/>
        <v>45</v>
      </c>
      <c r="AC363" s="340">
        <v>0.05</v>
      </c>
      <c r="AD363" s="460" t="s">
        <v>97</v>
      </c>
      <c r="AE363" s="460" t="s">
        <v>983</v>
      </c>
      <c r="AF363" s="460" t="s">
        <v>984</v>
      </c>
      <c r="AG363" s="460" t="s">
        <v>985</v>
      </c>
      <c r="AH363" s="475" t="s">
        <v>986</v>
      </c>
    </row>
    <row r="364" spans="1:34" ht="27.75" thickTop="1" x14ac:dyDescent="0.25">
      <c r="A364" s="985" t="s">
        <v>230</v>
      </c>
      <c r="B364" s="911" t="s">
        <v>230</v>
      </c>
      <c r="C364" s="911" t="s">
        <v>231</v>
      </c>
      <c r="D364" s="861" t="s">
        <v>711</v>
      </c>
      <c r="E364" s="911" t="s">
        <v>952</v>
      </c>
      <c r="F364" s="911" t="s">
        <v>953</v>
      </c>
      <c r="G364" s="911" t="s">
        <v>954</v>
      </c>
      <c r="H364" s="911" t="s">
        <v>955</v>
      </c>
      <c r="I364" s="911">
        <v>100</v>
      </c>
      <c r="J364" s="911" t="s">
        <v>113</v>
      </c>
      <c r="K364" s="802" t="s">
        <v>1017</v>
      </c>
      <c r="L364" s="940" t="s">
        <v>89</v>
      </c>
      <c r="M364" s="861" t="s">
        <v>1018</v>
      </c>
      <c r="N364" s="973">
        <v>0.06</v>
      </c>
      <c r="O364" s="849">
        <v>50</v>
      </c>
      <c r="P364" s="849" t="s">
        <v>113</v>
      </c>
      <c r="Q364" s="911" t="s">
        <v>208</v>
      </c>
      <c r="R364" s="911"/>
      <c r="S364" s="911"/>
      <c r="T364" s="971"/>
      <c r="U364" s="911" t="s">
        <v>238</v>
      </c>
      <c r="V364" s="911" t="s">
        <v>239</v>
      </c>
      <c r="W364" s="6">
        <v>354</v>
      </c>
      <c r="X364" s="7" t="s">
        <v>95</v>
      </c>
      <c r="Y364" s="399" t="s">
        <v>1019</v>
      </c>
      <c r="Z364" s="453">
        <v>43101</v>
      </c>
      <c r="AA364" s="453">
        <v>43465</v>
      </c>
      <c r="AB364" s="385">
        <f t="shared" si="14"/>
        <v>364</v>
      </c>
      <c r="AC364" s="135">
        <v>0.33</v>
      </c>
      <c r="AD364" s="454" t="s">
        <v>259</v>
      </c>
      <c r="AE364" s="454" t="s">
        <v>1020</v>
      </c>
      <c r="AF364" s="454" t="s">
        <v>753</v>
      </c>
      <c r="AG364" s="454"/>
      <c r="AH364" s="483"/>
    </row>
    <row r="365" spans="1:34" ht="54" x14ac:dyDescent="0.25">
      <c r="A365" s="986"/>
      <c r="B365" s="912"/>
      <c r="C365" s="912"/>
      <c r="D365" s="862"/>
      <c r="E365" s="912"/>
      <c r="F365" s="912"/>
      <c r="G365" s="912"/>
      <c r="H365" s="912"/>
      <c r="I365" s="912"/>
      <c r="J365" s="912"/>
      <c r="K365" s="810"/>
      <c r="L365" s="941"/>
      <c r="M365" s="862"/>
      <c r="N365" s="977"/>
      <c r="O365" s="850"/>
      <c r="P365" s="850"/>
      <c r="Q365" s="912"/>
      <c r="R365" s="912"/>
      <c r="S365" s="912"/>
      <c r="T365" s="976"/>
      <c r="U365" s="912"/>
      <c r="V365" s="912"/>
      <c r="W365" s="73">
        <v>355</v>
      </c>
      <c r="X365" s="74" t="s">
        <v>95</v>
      </c>
      <c r="Y365" s="370" t="s">
        <v>1021</v>
      </c>
      <c r="Z365" s="358">
        <v>43220</v>
      </c>
      <c r="AA365" s="358">
        <v>43221</v>
      </c>
      <c r="AB365" s="371">
        <f t="shared" si="14"/>
        <v>1</v>
      </c>
      <c r="AC365" s="343">
        <v>0.34</v>
      </c>
      <c r="AD365" s="372" t="s">
        <v>97</v>
      </c>
      <c r="AE365" s="372" t="s">
        <v>1022</v>
      </c>
      <c r="AF365" s="372" t="s">
        <v>753</v>
      </c>
      <c r="AG365" s="372"/>
      <c r="AH365" s="477"/>
    </row>
    <row r="366" spans="1:34" ht="27.75" thickBot="1" x14ac:dyDescent="0.3">
      <c r="A366" s="987"/>
      <c r="B366" s="913"/>
      <c r="C366" s="913"/>
      <c r="D366" s="863"/>
      <c r="E366" s="913"/>
      <c r="F366" s="913"/>
      <c r="G366" s="913"/>
      <c r="H366" s="913"/>
      <c r="I366" s="913"/>
      <c r="J366" s="913"/>
      <c r="K366" s="803"/>
      <c r="L366" s="942"/>
      <c r="M366" s="863"/>
      <c r="N366" s="974"/>
      <c r="O366" s="851"/>
      <c r="P366" s="851"/>
      <c r="Q366" s="913"/>
      <c r="R366" s="913"/>
      <c r="S366" s="913"/>
      <c r="T366" s="972"/>
      <c r="U366" s="913"/>
      <c r="V366" s="913"/>
      <c r="W366" s="17">
        <v>356</v>
      </c>
      <c r="X366" s="18" t="s">
        <v>95</v>
      </c>
      <c r="Y366" s="307" t="s">
        <v>1023</v>
      </c>
      <c r="Z366" s="459">
        <v>43101</v>
      </c>
      <c r="AA366" s="459">
        <v>43221</v>
      </c>
      <c r="AB366" s="388">
        <f t="shared" si="14"/>
        <v>120</v>
      </c>
      <c r="AC366" s="340">
        <v>0.33</v>
      </c>
      <c r="AD366" s="460" t="s">
        <v>97</v>
      </c>
      <c r="AE366" s="460" t="s">
        <v>1024</v>
      </c>
      <c r="AF366" s="460" t="s">
        <v>753</v>
      </c>
      <c r="AG366" s="460"/>
      <c r="AH366" s="475"/>
    </row>
    <row r="367" spans="1:34" ht="27.75" thickTop="1" x14ac:dyDescent="0.25">
      <c r="A367" s="908" t="s">
        <v>230</v>
      </c>
      <c r="B367" s="911" t="s">
        <v>230</v>
      </c>
      <c r="C367" s="911" t="s">
        <v>231</v>
      </c>
      <c r="D367" s="914" t="s">
        <v>711</v>
      </c>
      <c r="E367" s="911" t="s">
        <v>952</v>
      </c>
      <c r="F367" s="911" t="s">
        <v>953</v>
      </c>
      <c r="G367" s="911" t="s">
        <v>954</v>
      </c>
      <c r="H367" s="911" t="s">
        <v>955</v>
      </c>
      <c r="I367" s="911">
        <v>100</v>
      </c>
      <c r="J367" s="911" t="s">
        <v>113</v>
      </c>
      <c r="K367" s="911" t="s">
        <v>1025</v>
      </c>
      <c r="L367" s="940" t="s">
        <v>89</v>
      </c>
      <c r="M367" s="914" t="s">
        <v>1026</v>
      </c>
      <c r="N367" s="973">
        <v>0.05</v>
      </c>
      <c r="O367" s="911">
        <v>100</v>
      </c>
      <c r="P367" s="911" t="s">
        <v>113</v>
      </c>
      <c r="Q367" s="911" t="s">
        <v>208</v>
      </c>
      <c r="R367" s="911"/>
      <c r="S367" s="911"/>
      <c r="T367" s="971"/>
      <c r="U367" s="911" t="s">
        <v>238</v>
      </c>
      <c r="V367" s="911" t="s">
        <v>239</v>
      </c>
      <c r="W367" s="6">
        <v>357</v>
      </c>
      <c r="X367" s="7" t="s">
        <v>95</v>
      </c>
      <c r="Y367" s="304" t="s">
        <v>1027</v>
      </c>
      <c r="Z367" s="449">
        <v>43132</v>
      </c>
      <c r="AA367" s="450">
        <v>43434</v>
      </c>
      <c r="AB367" s="134">
        <f t="shared" si="14"/>
        <v>302</v>
      </c>
      <c r="AC367" s="135">
        <v>0.5</v>
      </c>
      <c r="AD367" s="136" t="s">
        <v>97</v>
      </c>
      <c r="AE367" s="137" t="s">
        <v>186</v>
      </c>
      <c r="AF367" s="137" t="s">
        <v>959</v>
      </c>
      <c r="AG367" s="137"/>
      <c r="AH367" s="138"/>
    </row>
    <row r="368" spans="1:34" ht="15.75" thickBot="1" x14ac:dyDescent="0.3">
      <c r="A368" s="910"/>
      <c r="B368" s="913"/>
      <c r="C368" s="913"/>
      <c r="D368" s="916"/>
      <c r="E368" s="913"/>
      <c r="F368" s="913"/>
      <c r="G368" s="913"/>
      <c r="H368" s="913"/>
      <c r="I368" s="913"/>
      <c r="J368" s="913"/>
      <c r="K368" s="913"/>
      <c r="L368" s="942"/>
      <c r="M368" s="916"/>
      <c r="N368" s="974"/>
      <c r="O368" s="913"/>
      <c r="P368" s="913"/>
      <c r="Q368" s="913"/>
      <c r="R368" s="913"/>
      <c r="S368" s="913"/>
      <c r="T368" s="972"/>
      <c r="U368" s="913"/>
      <c r="V368" s="913"/>
      <c r="W368" s="17">
        <v>358</v>
      </c>
      <c r="X368" s="18" t="s">
        <v>95</v>
      </c>
      <c r="Y368" s="306" t="s">
        <v>1028</v>
      </c>
      <c r="Z368" s="345">
        <v>43132</v>
      </c>
      <c r="AA368" s="452">
        <v>43434</v>
      </c>
      <c r="AB368" s="146">
        <f t="shared" si="14"/>
        <v>302</v>
      </c>
      <c r="AC368" s="340">
        <v>0.5</v>
      </c>
      <c r="AD368" s="147" t="s">
        <v>97</v>
      </c>
      <c r="AE368" s="148" t="s">
        <v>186</v>
      </c>
      <c r="AF368" s="148" t="s">
        <v>959</v>
      </c>
      <c r="AG368" s="148"/>
      <c r="AH368" s="341"/>
    </row>
    <row r="369" spans="1:34" ht="68.25" thickTop="1" x14ac:dyDescent="0.25">
      <c r="A369" s="908" t="s">
        <v>1029</v>
      </c>
      <c r="B369" s="911" t="s">
        <v>1029</v>
      </c>
      <c r="C369" s="911" t="s">
        <v>231</v>
      </c>
      <c r="D369" s="914" t="s">
        <v>711</v>
      </c>
      <c r="E369" s="911" t="s">
        <v>952</v>
      </c>
      <c r="F369" s="911" t="s">
        <v>953</v>
      </c>
      <c r="G369" s="911" t="s">
        <v>954</v>
      </c>
      <c r="H369" s="911" t="s">
        <v>955</v>
      </c>
      <c r="I369" s="911">
        <v>82</v>
      </c>
      <c r="J369" s="911" t="s">
        <v>113</v>
      </c>
      <c r="K369" s="911" t="s">
        <v>1030</v>
      </c>
      <c r="L369" s="981" t="s">
        <v>89</v>
      </c>
      <c r="M369" s="914" t="s">
        <v>1031</v>
      </c>
      <c r="N369" s="984">
        <v>1</v>
      </c>
      <c r="O369" s="911">
        <v>4</v>
      </c>
      <c r="P369" s="802" t="s">
        <v>87</v>
      </c>
      <c r="Q369" s="802" t="s">
        <v>208</v>
      </c>
      <c r="R369" s="837"/>
      <c r="S369" s="837"/>
      <c r="T369" s="837"/>
      <c r="U369" s="911" t="s">
        <v>1032</v>
      </c>
      <c r="V369" s="911" t="s">
        <v>284</v>
      </c>
      <c r="W369" s="6">
        <v>359</v>
      </c>
      <c r="X369" s="7" t="s">
        <v>95</v>
      </c>
      <c r="Y369" s="304" t="s">
        <v>1033</v>
      </c>
      <c r="Z369" s="133">
        <v>43101</v>
      </c>
      <c r="AA369" s="314">
        <v>43464</v>
      </c>
      <c r="AB369" s="151">
        <f t="shared" si="14"/>
        <v>363</v>
      </c>
      <c r="AC369" s="135">
        <v>0.45</v>
      </c>
      <c r="AD369" s="382" t="s">
        <v>259</v>
      </c>
      <c r="AE369" s="137" t="s">
        <v>1034</v>
      </c>
      <c r="AF369" s="137" t="s">
        <v>1035</v>
      </c>
      <c r="AG369" s="137" t="s">
        <v>922</v>
      </c>
      <c r="AH369" s="138" t="s">
        <v>1032</v>
      </c>
    </row>
    <row r="370" spans="1:34" ht="40.5" x14ac:dyDescent="0.25">
      <c r="A370" s="909"/>
      <c r="B370" s="912"/>
      <c r="C370" s="912"/>
      <c r="D370" s="915"/>
      <c r="E370" s="912"/>
      <c r="F370" s="912"/>
      <c r="G370" s="912"/>
      <c r="H370" s="912"/>
      <c r="I370" s="912"/>
      <c r="J370" s="912"/>
      <c r="K370" s="912"/>
      <c r="L370" s="982"/>
      <c r="M370" s="915"/>
      <c r="N370" s="912"/>
      <c r="O370" s="912"/>
      <c r="P370" s="810"/>
      <c r="Q370" s="810"/>
      <c r="R370" s="842"/>
      <c r="S370" s="842"/>
      <c r="T370" s="842"/>
      <c r="U370" s="912"/>
      <c r="V370" s="912"/>
      <c r="W370" s="73">
        <v>360</v>
      </c>
      <c r="X370" s="74" t="s">
        <v>95</v>
      </c>
      <c r="Y370" s="484" t="s">
        <v>1036</v>
      </c>
      <c r="Z370" s="139">
        <v>43101</v>
      </c>
      <c r="AA370" s="308">
        <v>43464</v>
      </c>
      <c r="AB370" s="153">
        <f t="shared" si="14"/>
        <v>363</v>
      </c>
      <c r="AC370" s="343">
        <v>0.2</v>
      </c>
      <c r="AD370" s="383" t="s">
        <v>97</v>
      </c>
      <c r="AE370" s="142" t="s">
        <v>1034</v>
      </c>
      <c r="AF370" s="142" t="s">
        <v>1035</v>
      </c>
      <c r="AG370" s="142" t="s">
        <v>922</v>
      </c>
      <c r="AH370" s="344" t="s">
        <v>1032</v>
      </c>
    </row>
    <row r="371" spans="1:34" x14ac:dyDescent="0.25">
      <c r="A371" s="909"/>
      <c r="B371" s="912"/>
      <c r="C371" s="912"/>
      <c r="D371" s="915"/>
      <c r="E371" s="912"/>
      <c r="F371" s="912"/>
      <c r="G371" s="912"/>
      <c r="H371" s="912"/>
      <c r="I371" s="912"/>
      <c r="J371" s="912"/>
      <c r="K371" s="912"/>
      <c r="L371" s="982"/>
      <c r="M371" s="915"/>
      <c r="N371" s="912"/>
      <c r="O371" s="912"/>
      <c r="P371" s="810"/>
      <c r="Q371" s="810"/>
      <c r="R371" s="842"/>
      <c r="S371" s="842"/>
      <c r="T371" s="842"/>
      <c r="U371" s="912"/>
      <c r="V371" s="912"/>
      <c r="W371" s="73">
        <v>361</v>
      </c>
      <c r="X371" s="74" t="s">
        <v>95</v>
      </c>
      <c r="Y371" s="305" t="s">
        <v>1037</v>
      </c>
      <c r="Z371" s="139">
        <v>43101</v>
      </c>
      <c r="AA371" s="308">
        <v>43464</v>
      </c>
      <c r="AB371" s="153">
        <f t="shared" si="14"/>
        <v>363</v>
      </c>
      <c r="AC371" s="343">
        <v>0.1</v>
      </c>
      <c r="AD371" s="383" t="s">
        <v>259</v>
      </c>
      <c r="AE371" s="142" t="s">
        <v>1034</v>
      </c>
      <c r="AF371" s="142" t="s">
        <v>1035</v>
      </c>
      <c r="AG371" s="142" t="s">
        <v>922</v>
      </c>
      <c r="AH371" s="344" t="s">
        <v>1032</v>
      </c>
    </row>
    <row r="372" spans="1:34" ht="15.75" thickBot="1" x14ac:dyDescent="0.3">
      <c r="A372" s="910"/>
      <c r="B372" s="913"/>
      <c r="C372" s="913"/>
      <c r="D372" s="916"/>
      <c r="E372" s="913"/>
      <c r="F372" s="913"/>
      <c r="G372" s="913"/>
      <c r="H372" s="913"/>
      <c r="I372" s="913"/>
      <c r="J372" s="913"/>
      <c r="K372" s="913"/>
      <c r="L372" s="983"/>
      <c r="M372" s="916"/>
      <c r="N372" s="913"/>
      <c r="O372" s="913"/>
      <c r="P372" s="803"/>
      <c r="Q372" s="803"/>
      <c r="R372" s="838"/>
      <c r="S372" s="838"/>
      <c r="T372" s="838"/>
      <c r="U372" s="913"/>
      <c r="V372" s="913"/>
      <c r="W372" s="17">
        <v>362</v>
      </c>
      <c r="X372" s="18" t="s">
        <v>95</v>
      </c>
      <c r="Y372" s="306" t="s">
        <v>1038</v>
      </c>
      <c r="Z372" s="145">
        <v>43101</v>
      </c>
      <c r="AA372" s="309">
        <v>43464</v>
      </c>
      <c r="AB372" s="154">
        <f t="shared" si="14"/>
        <v>363</v>
      </c>
      <c r="AC372" s="340">
        <v>0.25</v>
      </c>
      <c r="AD372" s="384" t="s">
        <v>259</v>
      </c>
      <c r="AE372" s="148" t="s">
        <v>1034</v>
      </c>
      <c r="AF372" s="148" t="s">
        <v>1035</v>
      </c>
      <c r="AG372" s="148" t="s">
        <v>922</v>
      </c>
      <c r="AH372" s="341" t="s">
        <v>1032</v>
      </c>
    </row>
    <row r="373" spans="1:34" ht="27.75" thickTop="1" x14ac:dyDescent="0.25">
      <c r="A373" s="805" t="s">
        <v>537</v>
      </c>
      <c r="B373" s="792" t="s">
        <v>537</v>
      </c>
      <c r="C373" s="792" t="s">
        <v>231</v>
      </c>
      <c r="D373" s="796" t="s">
        <v>711</v>
      </c>
      <c r="E373" s="792" t="s">
        <v>952</v>
      </c>
      <c r="F373" s="792" t="s">
        <v>953</v>
      </c>
      <c r="G373" s="792" t="s">
        <v>954</v>
      </c>
      <c r="H373" s="792" t="s">
        <v>955</v>
      </c>
      <c r="I373" s="792">
        <v>100</v>
      </c>
      <c r="J373" s="792" t="s">
        <v>113</v>
      </c>
      <c r="K373" s="792" t="s">
        <v>1039</v>
      </c>
      <c r="L373" s="794" t="s">
        <v>11</v>
      </c>
      <c r="M373" s="914" t="s">
        <v>1040</v>
      </c>
      <c r="N373" s="824">
        <v>0.05</v>
      </c>
      <c r="O373" s="818">
        <v>1</v>
      </c>
      <c r="P373" s="792" t="s">
        <v>87</v>
      </c>
      <c r="Q373" s="792" t="s">
        <v>476</v>
      </c>
      <c r="R373" s="837"/>
      <c r="S373" s="837"/>
      <c r="T373" s="837" t="s">
        <v>1041</v>
      </c>
      <c r="U373" s="792" t="s">
        <v>1042</v>
      </c>
      <c r="V373" s="792" t="s">
        <v>1043</v>
      </c>
      <c r="W373" s="6">
        <v>363</v>
      </c>
      <c r="X373" s="7" t="s">
        <v>95</v>
      </c>
      <c r="Y373" s="304" t="s">
        <v>1044</v>
      </c>
      <c r="Z373" s="84">
        <v>43115</v>
      </c>
      <c r="AA373" s="84">
        <v>43146</v>
      </c>
      <c r="AB373" s="10">
        <f t="shared" ref="AB373:AB383" si="17">AA373-Z373</f>
        <v>31</v>
      </c>
      <c r="AC373" s="11">
        <v>0.1</v>
      </c>
      <c r="AD373" s="12" t="s">
        <v>97</v>
      </c>
      <c r="AE373" s="106" t="s">
        <v>1045</v>
      </c>
      <c r="AF373" s="106" t="s">
        <v>1046</v>
      </c>
      <c r="AG373" s="106"/>
      <c r="AH373" s="296"/>
    </row>
    <row r="374" spans="1:34" ht="40.5" x14ac:dyDescent="0.25">
      <c r="A374" s="806"/>
      <c r="B374" s="808"/>
      <c r="C374" s="808"/>
      <c r="D374" s="809"/>
      <c r="E374" s="808"/>
      <c r="F374" s="808"/>
      <c r="G374" s="808"/>
      <c r="H374" s="808"/>
      <c r="I374" s="808"/>
      <c r="J374" s="808"/>
      <c r="K374" s="978"/>
      <c r="L374" s="814"/>
      <c r="M374" s="932"/>
      <c r="N374" s="943"/>
      <c r="O374" s="980"/>
      <c r="P374" s="808"/>
      <c r="Q374" s="808"/>
      <c r="R374" s="842"/>
      <c r="S374" s="842"/>
      <c r="T374" s="842"/>
      <c r="U374" s="808"/>
      <c r="V374" s="808"/>
      <c r="W374" s="73">
        <v>364</v>
      </c>
      <c r="X374" s="74" t="s">
        <v>95</v>
      </c>
      <c r="Y374" s="305" t="s">
        <v>1047</v>
      </c>
      <c r="Z374" s="88">
        <v>43146</v>
      </c>
      <c r="AA374" s="88">
        <v>43159</v>
      </c>
      <c r="AB374" s="77">
        <f t="shared" si="17"/>
        <v>13</v>
      </c>
      <c r="AC374" s="78">
        <v>0.1</v>
      </c>
      <c r="AD374" s="79" t="s">
        <v>97</v>
      </c>
      <c r="AE374" s="152" t="s">
        <v>1048</v>
      </c>
      <c r="AF374" s="152" t="s">
        <v>1049</v>
      </c>
      <c r="AG374" s="152"/>
      <c r="AH374" s="298"/>
    </row>
    <row r="375" spans="1:34" ht="27" x14ac:dyDescent="0.25">
      <c r="A375" s="806"/>
      <c r="B375" s="808"/>
      <c r="C375" s="808"/>
      <c r="D375" s="809"/>
      <c r="E375" s="808"/>
      <c r="F375" s="808"/>
      <c r="G375" s="808"/>
      <c r="H375" s="808"/>
      <c r="I375" s="808"/>
      <c r="J375" s="808"/>
      <c r="K375" s="978"/>
      <c r="L375" s="814"/>
      <c r="M375" s="932"/>
      <c r="N375" s="943"/>
      <c r="O375" s="980"/>
      <c r="P375" s="808"/>
      <c r="Q375" s="808"/>
      <c r="R375" s="842"/>
      <c r="S375" s="842"/>
      <c r="T375" s="842"/>
      <c r="U375" s="808"/>
      <c r="V375" s="808"/>
      <c r="W375" s="73">
        <v>365</v>
      </c>
      <c r="X375" s="74" t="s">
        <v>95</v>
      </c>
      <c r="Y375" s="305" t="s">
        <v>1050</v>
      </c>
      <c r="Z375" s="88">
        <v>43160</v>
      </c>
      <c r="AA375" s="88">
        <v>43281</v>
      </c>
      <c r="AB375" s="77">
        <f t="shared" si="17"/>
        <v>121</v>
      </c>
      <c r="AC375" s="78">
        <v>0.6</v>
      </c>
      <c r="AD375" s="79" t="s">
        <v>97</v>
      </c>
      <c r="AE375" s="152" t="s">
        <v>1051</v>
      </c>
      <c r="AF375" s="152" t="s">
        <v>1052</v>
      </c>
      <c r="AG375" s="152"/>
      <c r="AH375" s="298"/>
    </row>
    <row r="376" spans="1:34" ht="27" x14ac:dyDescent="0.25">
      <c r="A376" s="806"/>
      <c r="B376" s="808"/>
      <c r="C376" s="808"/>
      <c r="D376" s="809"/>
      <c r="E376" s="808"/>
      <c r="F376" s="808"/>
      <c r="G376" s="808"/>
      <c r="H376" s="808"/>
      <c r="I376" s="808"/>
      <c r="J376" s="808"/>
      <c r="K376" s="978"/>
      <c r="L376" s="814"/>
      <c r="M376" s="932"/>
      <c r="N376" s="943"/>
      <c r="O376" s="980"/>
      <c r="P376" s="808"/>
      <c r="Q376" s="808"/>
      <c r="R376" s="842"/>
      <c r="S376" s="842"/>
      <c r="T376" s="842"/>
      <c r="U376" s="808"/>
      <c r="V376" s="808"/>
      <c r="W376" s="73">
        <v>366</v>
      </c>
      <c r="X376" s="74" t="s">
        <v>95</v>
      </c>
      <c r="Y376" s="305" t="s">
        <v>1053</v>
      </c>
      <c r="Z376" s="88">
        <v>43222</v>
      </c>
      <c r="AA376" s="88">
        <v>43296</v>
      </c>
      <c r="AB376" s="77">
        <f t="shared" si="17"/>
        <v>74</v>
      </c>
      <c r="AC376" s="78">
        <v>0.1</v>
      </c>
      <c r="AD376" s="79" t="s">
        <v>97</v>
      </c>
      <c r="AE376" s="152" t="s">
        <v>1051</v>
      </c>
      <c r="AF376" s="152" t="s">
        <v>1052</v>
      </c>
      <c r="AG376" s="152"/>
      <c r="AH376" s="298"/>
    </row>
    <row r="377" spans="1:34" ht="27.75" thickBot="1" x14ac:dyDescent="0.3">
      <c r="A377" s="807"/>
      <c r="B377" s="793"/>
      <c r="C377" s="793"/>
      <c r="D377" s="804"/>
      <c r="E377" s="793"/>
      <c r="F377" s="793"/>
      <c r="G377" s="793"/>
      <c r="H377" s="793"/>
      <c r="I377" s="793"/>
      <c r="J377" s="793"/>
      <c r="K377" s="979"/>
      <c r="L377" s="795"/>
      <c r="M377" s="933"/>
      <c r="N377" s="944"/>
      <c r="O377" s="819"/>
      <c r="P377" s="793"/>
      <c r="Q377" s="793"/>
      <c r="R377" s="838"/>
      <c r="S377" s="838"/>
      <c r="T377" s="838"/>
      <c r="U377" s="793"/>
      <c r="V377" s="793"/>
      <c r="W377" s="17">
        <v>367</v>
      </c>
      <c r="X377" s="18" t="s">
        <v>95</v>
      </c>
      <c r="Y377" s="307" t="s">
        <v>1054</v>
      </c>
      <c r="Z377" s="93">
        <v>43252</v>
      </c>
      <c r="AA377" s="93">
        <v>43342</v>
      </c>
      <c r="AB377" s="21">
        <f t="shared" si="17"/>
        <v>90</v>
      </c>
      <c r="AC377" s="22">
        <v>0.1</v>
      </c>
      <c r="AD377" s="23" t="s">
        <v>97</v>
      </c>
      <c r="AE377" s="92" t="s">
        <v>1043</v>
      </c>
      <c r="AF377" s="92" t="s">
        <v>1055</v>
      </c>
      <c r="AG377" s="92"/>
      <c r="AH377" s="300"/>
    </row>
    <row r="378" spans="1:34" ht="15.75" thickTop="1" x14ac:dyDescent="0.25">
      <c r="A378" s="805" t="s">
        <v>537</v>
      </c>
      <c r="B378" s="792" t="s">
        <v>537</v>
      </c>
      <c r="C378" s="792" t="s">
        <v>231</v>
      </c>
      <c r="D378" s="796" t="s">
        <v>711</v>
      </c>
      <c r="E378" s="792" t="s">
        <v>952</v>
      </c>
      <c r="F378" s="792" t="s">
        <v>953</v>
      </c>
      <c r="G378" s="792">
        <v>126</v>
      </c>
      <c r="H378" s="792" t="s">
        <v>955</v>
      </c>
      <c r="I378" s="792">
        <v>100</v>
      </c>
      <c r="J378" s="792" t="s">
        <v>113</v>
      </c>
      <c r="K378" s="792" t="s">
        <v>1056</v>
      </c>
      <c r="L378" s="794" t="s">
        <v>11</v>
      </c>
      <c r="M378" s="914" t="s">
        <v>1057</v>
      </c>
      <c r="N378" s="824">
        <v>0.06</v>
      </c>
      <c r="O378" s="818">
        <v>2</v>
      </c>
      <c r="P378" s="792" t="s">
        <v>87</v>
      </c>
      <c r="Q378" s="792" t="s">
        <v>476</v>
      </c>
      <c r="R378" s="837"/>
      <c r="S378" s="837"/>
      <c r="T378" s="837" t="s">
        <v>1041</v>
      </c>
      <c r="U378" s="792" t="s">
        <v>1042</v>
      </c>
      <c r="V378" s="792" t="s">
        <v>1043</v>
      </c>
      <c r="W378" s="6">
        <v>368</v>
      </c>
      <c r="X378" s="7" t="s">
        <v>95</v>
      </c>
      <c r="Y378" s="304" t="s">
        <v>1058</v>
      </c>
      <c r="Z378" s="84">
        <v>43115</v>
      </c>
      <c r="AA378" s="84">
        <v>43146</v>
      </c>
      <c r="AB378" s="10">
        <f t="shared" si="17"/>
        <v>31</v>
      </c>
      <c r="AC378" s="11">
        <v>0.1</v>
      </c>
      <c r="AD378" s="12" t="s">
        <v>97</v>
      </c>
      <c r="AE378" s="106" t="s">
        <v>547</v>
      </c>
      <c r="AF378" s="106" t="s">
        <v>1059</v>
      </c>
      <c r="AG378" s="106"/>
      <c r="AH378" s="296"/>
    </row>
    <row r="379" spans="1:34" ht="27" x14ac:dyDescent="0.25">
      <c r="A379" s="806"/>
      <c r="B379" s="808"/>
      <c r="C379" s="808"/>
      <c r="D379" s="809"/>
      <c r="E379" s="808"/>
      <c r="F379" s="808"/>
      <c r="G379" s="808"/>
      <c r="H379" s="808"/>
      <c r="I379" s="808"/>
      <c r="J379" s="808"/>
      <c r="K379" s="978"/>
      <c r="L379" s="814"/>
      <c r="M379" s="932"/>
      <c r="N379" s="943"/>
      <c r="O379" s="980"/>
      <c r="P379" s="808"/>
      <c r="Q379" s="808"/>
      <c r="R379" s="842"/>
      <c r="S379" s="842"/>
      <c r="T379" s="842"/>
      <c r="U379" s="808"/>
      <c r="V379" s="808"/>
      <c r="W379" s="73">
        <v>369</v>
      </c>
      <c r="X379" s="74" t="s">
        <v>95</v>
      </c>
      <c r="Y379" s="305" t="s">
        <v>1060</v>
      </c>
      <c r="Z379" s="88">
        <v>43160</v>
      </c>
      <c r="AA379" s="88">
        <v>43281</v>
      </c>
      <c r="AB379" s="77">
        <f t="shared" si="17"/>
        <v>121</v>
      </c>
      <c r="AC379" s="78">
        <v>0.1</v>
      </c>
      <c r="AD379" s="79" t="s">
        <v>97</v>
      </c>
      <c r="AE379" s="152" t="s">
        <v>547</v>
      </c>
      <c r="AF379" s="152" t="s">
        <v>1059</v>
      </c>
      <c r="AG379" s="152"/>
      <c r="AH379" s="298"/>
    </row>
    <row r="380" spans="1:34" x14ac:dyDescent="0.25">
      <c r="A380" s="806"/>
      <c r="B380" s="808"/>
      <c r="C380" s="808"/>
      <c r="D380" s="809"/>
      <c r="E380" s="808"/>
      <c r="F380" s="808"/>
      <c r="G380" s="808"/>
      <c r="H380" s="808"/>
      <c r="I380" s="808"/>
      <c r="J380" s="808"/>
      <c r="K380" s="978"/>
      <c r="L380" s="814"/>
      <c r="M380" s="932"/>
      <c r="N380" s="943"/>
      <c r="O380" s="980"/>
      <c r="P380" s="808"/>
      <c r="Q380" s="808"/>
      <c r="R380" s="842"/>
      <c r="S380" s="842"/>
      <c r="T380" s="842"/>
      <c r="U380" s="808"/>
      <c r="V380" s="808"/>
      <c r="W380" s="73">
        <v>370</v>
      </c>
      <c r="X380" s="74" t="s">
        <v>95</v>
      </c>
      <c r="Y380" s="305" t="s">
        <v>1061</v>
      </c>
      <c r="Z380" s="88">
        <v>43282</v>
      </c>
      <c r="AA380" s="88">
        <v>43373</v>
      </c>
      <c r="AB380" s="77">
        <f t="shared" si="17"/>
        <v>91</v>
      </c>
      <c r="AC380" s="78">
        <v>0.4</v>
      </c>
      <c r="AD380" s="79" t="s">
        <v>97</v>
      </c>
      <c r="AE380" s="152" t="s">
        <v>547</v>
      </c>
      <c r="AF380" s="152" t="s">
        <v>1059</v>
      </c>
      <c r="AG380" s="152"/>
      <c r="AH380" s="298"/>
    </row>
    <row r="381" spans="1:34" x14ac:dyDescent="0.25">
      <c r="A381" s="806"/>
      <c r="B381" s="808"/>
      <c r="C381" s="808"/>
      <c r="D381" s="809"/>
      <c r="E381" s="808"/>
      <c r="F381" s="808"/>
      <c r="G381" s="808"/>
      <c r="H381" s="808"/>
      <c r="I381" s="808"/>
      <c r="J381" s="808"/>
      <c r="K381" s="978"/>
      <c r="L381" s="814"/>
      <c r="M381" s="932"/>
      <c r="N381" s="943"/>
      <c r="O381" s="980"/>
      <c r="P381" s="808"/>
      <c r="Q381" s="808"/>
      <c r="R381" s="842"/>
      <c r="S381" s="842"/>
      <c r="T381" s="842"/>
      <c r="U381" s="808"/>
      <c r="V381" s="808"/>
      <c r="W381" s="73">
        <v>371</v>
      </c>
      <c r="X381" s="74" t="s">
        <v>95</v>
      </c>
      <c r="Y381" s="305" t="s">
        <v>1062</v>
      </c>
      <c r="Z381" s="88">
        <v>43374</v>
      </c>
      <c r="AA381" s="88">
        <v>43404</v>
      </c>
      <c r="AB381" s="77">
        <f t="shared" si="17"/>
        <v>30</v>
      </c>
      <c r="AC381" s="78">
        <v>0.1</v>
      </c>
      <c r="AD381" s="79" t="s">
        <v>97</v>
      </c>
      <c r="AE381" s="152" t="s">
        <v>547</v>
      </c>
      <c r="AF381" s="152" t="s">
        <v>1059</v>
      </c>
      <c r="AG381" s="152"/>
      <c r="AH381" s="298"/>
    </row>
    <row r="382" spans="1:34" ht="27" x14ac:dyDescent="0.25">
      <c r="A382" s="806"/>
      <c r="B382" s="808"/>
      <c r="C382" s="808"/>
      <c r="D382" s="809"/>
      <c r="E382" s="808"/>
      <c r="F382" s="808"/>
      <c r="G382" s="808"/>
      <c r="H382" s="808"/>
      <c r="I382" s="808"/>
      <c r="J382" s="808"/>
      <c r="K382" s="978"/>
      <c r="L382" s="814"/>
      <c r="M382" s="932"/>
      <c r="N382" s="943"/>
      <c r="O382" s="980"/>
      <c r="P382" s="808"/>
      <c r="Q382" s="808"/>
      <c r="R382" s="842"/>
      <c r="S382" s="842"/>
      <c r="T382" s="842"/>
      <c r="U382" s="808"/>
      <c r="V382" s="808"/>
      <c r="W382" s="73">
        <v>372</v>
      </c>
      <c r="X382" s="74" t="s">
        <v>95</v>
      </c>
      <c r="Y382" s="305" t="s">
        <v>1063</v>
      </c>
      <c r="Z382" s="88">
        <v>43405</v>
      </c>
      <c r="AA382" s="88">
        <v>43434</v>
      </c>
      <c r="AB382" s="77">
        <f t="shared" si="17"/>
        <v>29</v>
      </c>
      <c r="AC382" s="78">
        <v>0.1</v>
      </c>
      <c r="AD382" s="79" t="s">
        <v>97</v>
      </c>
      <c r="AE382" s="152" t="s">
        <v>547</v>
      </c>
      <c r="AF382" s="152" t="s">
        <v>1059</v>
      </c>
      <c r="AG382" s="152"/>
      <c r="AH382" s="298"/>
    </row>
    <row r="383" spans="1:34" ht="27.75" thickBot="1" x14ac:dyDescent="0.3">
      <c r="A383" s="807"/>
      <c r="B383" s="793"/>
      <c r="C383" s="793"/>
      <c r="D383" s="804"/>
      <c r="E383" s="793"/>
      <c r="F383" s="793"/>
      <c r="G383" s="793"/>
      <c r="H383" s="793"/>
      <c r="I383" s="793"/>
      <c r="J383" s="793"/>
      <c r="K383" s="979"/>
      <c r="L383" s="795"/>
      <c r="M383" s="933"/>
      <c r="N383" s="944"/>
      <c r="O383" s="819"/>
      <c r="P383" s="793"/>
      <c r="Q383" s="793"/>
      <c r="R383" s="838"/>
      <c r="S383" s="838"/>
      <c r="T383" s="838"/>
      <c r="U383" s="793"/>
      <c r="V383" s="793"/>
      <c r="W383" s="17">
        <v>373</v>
      </c>
      <c r="X383" s="18" t="s">
        <v>95</v>
      </c>
      <c r="Y383" s="307" t="s">
        <v>1064</v>
      </c>
      <c r="Z383" s="93">
        <v>43435</v>
      </c>
      <c r="AA383" s="93">
        <v>43449</v>
      </c>
      <c r="AB383" s="21">
        <f t="shared" si="17"/>
        <v>14</v>
      </c>
      <c r="AC383" s="22">
        <v>0.2</v>
      </c>
      <c r="AD383" s="23" t="s">
        <v>97</v>
      </c>
      <c r="AE383" s="92" t="s">
        <v>547</v>
      </c>
      <c r="AF383" s="92" t="s">
        <v>1059</v>
      </c>
      <c r="AG383" s="92"/>
      <c r="AH383" s="300"/>
    </row>
    <row r="384" spans="1:34" ht="27.75" thickTop="1" x14ac:dyDescent="0.25">
      <c r="A384" s="908" t="s">
        <v>230</v>
      </c>
      <c r="B384" s="911" t="s">
        <v>230</v>
      </c>
      <c r="C384" s="911" t="s">
        <v>231</v>
      </c>
      <c r="D384" s="914" t="s">
        <v>711</v>
      </c>
      <c r="E384" s="911" t="s">
        <v>1065</v>
      </c>
      <c r="F384" s="911" t="s">
        <v>1066</v>
      </c>
      <c r="G384" s="911" t="s">
        <v>1067</v>
      </c>
      <c r="H384" s="911" t="s">
        <v>1068</v>
      </c>
      <c r="I384" s="911">
        <v>96</v>
      </c>
      <c r="J384" s="911" t="s">
        <v>113</v>
      </c>
      <c r="K384" s="911" t="s">
        <v>1069</v>
      </c>
      <c r="L384" s="940" t="s">
        <v>89</v>
      </c>
      <c r="M384" s="914" t="s">
        <v>1070</v>
      </c>
      <c r="N384" s="973">
        <v>0.05</v>
      </c>
      <c r="O384" s="911">
        <v>1</v>
      </c>
      <c r="P384" s="911" t="s">
        <v>87</v>
      </c>
      <c r="Q384" s="911" t="s">
        <v>208</v>
      </c>
      <c r="R384" s="911"/>
      <c r="S384" s="911"/>
      <c r="T384" s="971"/>
      <c r="U384" s="911" t="s">
        <v>238</v>
      </c>
      <c r="V384" s="911" t="s">
        <v>239</v>
      </c>
      <c r="W384" s="6">
        <v>374</v>
      </c>
      <c r="X384" s="7" t="s">
        <v>95</v>
      </c>
      <c r="Y384" s="304" t="s">
        <v>1071</v>
      </c>
      <c r="Z384" s="133">
        <v>43101</v>
      </c>
      <c r="AA384" s="133">
        <v>43120</v>
      </c>
      <c r="AB384" s="134">
        <f t="shared" si="14"/>
        <v>19</v>
      </c>
      <c r="AC384" s="135">
        <v>0.25</v>
      </c>
      <c r="AD384" s="136" t="s">
        <v>97</v>
      </c>
      <c r="AE384" s="137" t="s">
        <v>186</v>
      </c>
      <c r="AF384" s="137" t="s">
        <v>1072</v>
      </c>
      <c r="AG384" s="137"/>
      <c r="AH384" s="138"/>
    </row>
    <row r="385" spans="1:34" x14ac:dyDescent="0.25">
      <c r="A385" s="909"/>
      <c r="B385" s="912"/>
      <c r="C385" s="912"/>
      <c r="D385" s="915"/>
      <c r="E385" s="912"/>
      <c r="F385" s="912"/>
      <c r="G385" s="912"/>
      <c r="H385" s="912"/>
      <c r="I385" s="912"/>
      <c r="J385" s="912"/>
      <c r="K385" s="912"/>
      <c r="L385" s="941"/>
      <c r="M385" s="915"/>
      <c r="N385" s="977"/>
      <c r="O385" s="912"/>
      <c r="P385" s="912"/>
      <c r="Q385" s="912"/>
      <c r="R385" s="912"/>
      <c r="S385" s="912"/>
      <c r="T385" s="976"/>
      <c r="U385" s="912"/>
      <c r="V385" s="912"/>
      <c r="W385" s="73">
        <v>375</v>
      </c>
      <c r="X385" s="74" t="s">
        <v>95</v>
      </c>
      <c r="Y385" s="305" t="s">
        <v>1073</v>
      </c>
      <c r="Z385" s="139">
        <v>43101</v>
      </c>
      <c r="AA385" s="139">
        <v>43465</v>
      </c>
      <c r="AB385" s="140">
        <f t="shared" si="14"/>
        <v>364</v>
      </c>
      <c r="AC385" s="343">
        <v>0.25</v>
      </c>
      <c r="AD385" s="141" t="s">
        <v>97</v>
      </c>
      <c r="AE385" s="142" t="s">
        <v>186</v>
      </c>
      <c r="AF385" s="142" t="s">
        <v>1072</v>
      </c>
      <c r="AG385" s="142"/>
      <c r="AH385" s="344"/>
    </row>
    <row r="386" spans="1:34" ht="27" x14ac:dyDescent="0.25">
      <c r="A386" s="909"/>
      <c r="B386" s="912"/>
      <c r="C386" s="912"/>
      <c r="D386" s="915"/>
      <c r="E386" s="912"/>
      <c r="F386" s="912"/>
      <c r="G386" s="912"/>
      <c r="H386" s="912"/>
      <c r="I386" s="912"/>
      <c r="J386" s="912"/>
      <c r="K386" s="912"/>
      <c r="L386" s="941"/>
      <c r="M386" s="915"/>
      <c r="N386" s="977"/>
      <c r="O386" s="912"/>
      <c r="P386" s="912"/>
      <c r="Q386" s="912"/>
      <c r="R386" s="912"/>
      <c r="S386" s="912"/>
      <c r="T386" s="976"/>
      <c r="U386" s="912"/>
      <c r="V386" s="912"/>
      <c r="W386" s="73">
        <v>376</v>
      </c>
      <c r="X386" s="74" t="s">
        <v>95</v>
      </c>
      <c r="Y386" s="305" t="s">
        <v>1074</v>
      </c>
      <c r="Z386" s="139">
        <v>43101</v>
      </c>
      <c r="AA386" s="139">
        <v>43465</v>
      </c>
      <c r="AB386" s="140">
        <f t="shared" si="14"/>
        <v>364</v>
      </c>
      <c r="AC386" s="343">
        <v>0.25</v>
      </c>
      <c r="AD386" s="141" t="s">
        <v>259</v>
      </c>
      <c r="AE386" s="142" t="s">
        <v>186</v>
      </c>
      <c r="AF386" s="142" t="s">
        <v>1072</v>
      </c>
      <c r="AG386" s="142"/>
      <c r="AH386" s="344"/>
    </row>
    <row r="387" spans="1:34" ht="27.75" thickBot="1" x14ac:dyDescent="0.3">
      <c r="A387" s="910"/>
      <c r="B387" s="913"/>
      <c r="C387" s="913"/>
      <c r="D387" s="916"/>
      <c r="E387" s="913"/>
      <c r="F387" s="913"/>
      <c r="G387" s="913"/>
      <c r="H387" s="913"/>
      <c r="I387" s="913"/>
      <c r="J387" s="913"/>
      <c r="K387" s="913"/>
      <c r="L387" s="942"/>
      <c r="M387" s="916"/>
      <c r="N387" s="974"/>
      <c r="O387" s="913"/>
      <c r="P387" s="913"/>
      <c r="Q387" s="913"/>
      <c r="R387" s="913"/>
      <c r="S387" s="913"/>
      <c r="T387" s="972"/>
      <c r="U387" s="913"/>
      <c r="V387" s="913"/>
      <c r="W387" s="17">
        <v>377</v>
      </c>
      <c r="X387" s="18" t="s">
        <v>95</v>
      </c>
      <c r="Y387" s="306" t="s">
        <v>1075</v>
      </c>
      <c r="Z387" s="145">
        <v>43311</v>
      </c>
      <c r="AA387" s="145">
        <v>43465</v>
      </c>
      <c r="AB387" s="146">
        <f t="shared" si="14"/>
        <v>154</v>
      </c>
      <c r="AC387" s="340">
        <v>0.25</v>
      </c>
      <c r="AD387" s="147" t="s">
        <v>259</v>
      </c>
      <c r="AE387" s="148" t="s">
        <v>186</v>
      </c>
      <c r="AF387" s="148" t="s">
        <v>1072</v>
      </c>
      <c r="AG387" s="148"/>
      <c r="AH387" s="341"/>
    </row>
    <row r="388" spans="1:34" ht="27.75" thickTop="1" x14ac:dyDescent="0.25">
      <c r="A388" s="908" t="s">
        <v>230</v>
      </c>
      <c r="B388" s="911" t="s">
        <v>230</v>
      </c>
      <c r="C388" s="911" t="s">
        <v>231</v>
      </c>
      <c r="D388" s="914" t="s">
        <v>711</v>
      </c>
      <c r="E388" s="911" t="s">
        <v>1065</v>
      </c>
      <c r="F388" s="911" t="s">
        <v>1066</v>
      </c>
      <c r="G388" s="911" t="s">
        <v>1067</v>
      </c>
      <c r="H388" s="911" t="s">
        <v>1068</v>
      </c>
      <c r="I388" s="911">
        <v>96</v>
      </c>
      <c r="J388" s="911" t="s">
        <v>113</v>
      </c>
      <c r="K388" s="911" t="s">
        <v>1076</v>
      </c>
      <c r="L388" s="940" t="s">
        <v>89</v>
      </c>
      <c r="M388" s="914" t="s">
        <v>1077</v>
      </c>
      <c r="N388" s="973">
        <v>0.05</v>
      </c>
      <c r="O388" s="911">
        <v>100</v>
      </c>
      <c r="P388" s="911" t="s">
        <v>113</v>
      </c>
      <c r="Q388" s="911" t="s">
        <v>208</v>
      </c>
      <c r="R388" s="911"/>
      <c r="S388" s="911"/>
      <c r="T388" s="971"/>
      <c r="U388" s="911" t="s">
        <v>238</v>
      </c>
      <c r="V388" s="911" t="s">
        <v>239</v>
      </c>
      <c r="W388" s="6">
        <v>378</v>
      </c>
      <c r="X388" s="7" t="s">
        <v>95</v>
      </c>
      <c r="Y388" s="304" t="s">
        <v>1078</v>
      </c>
      <c r="Z388" s="133">
        <v>43101</v>
      </c>
      <c r="AA388" s="133">
        <v>43446</v>
      </c>
      <c r="AB388" s="134">
        <f t="shared" si="14"/>
        <v>345</v>
      </c>
      <c r="AC388" s="135">
        <v>0.33</v>
      </c>
      <c r="AD388" s="136" t="s">
        <v>259</v>
      </c>
      <c r="AE388" s="137" t="s">
        <v>241</v>
      </c>
      <c r="AF388" s="137" t="s">
        <v>242</v>
      </c>
      <c r="AG388" s="137"/>
      <c r="AH388" s="138"/>
    </row>
    <row r="389" spans="1:34" ht="27" x14ac:dyDescent="0.25">
      <c r="A389" s="909"/>
      <c r="B389" s="912"/>
      <c r="C389" s="912"/>
      <c r="D389" s="915"/>
      <c r="E389" s="912"/>
      <c r="F389" s="912"/>
      <c r="G389" s="912"/>
      <c r="H389" s="912"/>
      <c r="I389" s="912"/>
      <c r="J389" s="912"/>
      <c r="K389" s="912"/>
      <c r="L389" s="941"/>
      <c r="M389" s="915"/>
      <c r="N389" s="977"/>
      <c r="O389" s="912"/>
      <c r="P389" s="912"/>
      <c r="Q389" s="912"/>
      <c r="R389" s="912"/>
      <c r="S389" s="912"/>
      <c r="T389" s="976"/>
      <c r="U389" s="912"/>
      <c r="V389" s="912"/>
      <c r="W389" s="73">
        <v>379</v>
      </c>
      <c r="X389" s="74" t="s">
        <v>95</v>
      </c>
      <c r="Y389" s="305" t="s">
        <v>1079</v>
      </c>
      <c r="Z389" s="139">
        <v>43101</v>
      </c>
      <c r="AA389" s="139">
        <v>43446</v>
      </c>
      <c r="AB389" s="140">
        <f t="shared" si="14"/>
        <v>345</v>
      </c>
      <c r="AC389" s="343">
        <v>0.34</v>
      </c>
      <c r="AD389" s="141" t="s">
        <v>259</v>
      </c>
      <c r="AE389" s="142" t="s">
        <v>241</v>
      </c>
      <c r="AF389" s="142" t="s">
        <v>242</v>
      </c>
      <c r="AG389" s="142"/>
      <c r="AH389" s="344"/>
    </row>
    <row r="390" spans="1:34" ht="15.75" thickBot="1" x14ac:dyDescent="0.3">
      <c r="A390" s="910"/>
      <c r="B390" s="913"/>
      <c r="C390" s="913"/>
      <c r="D390" s="916"/>
      <c r="E390" s="913"/>
      <c r="F390" s="913"/>
      <c r="G390" s="913"/>
      <c r="H390" s="913"/>
      <c r="I390" s="913"/>
      <c r="J390" s="913"/>
      <c r="K390" s="913"/>
      <c r="L390" s="942"/>
      <c r="M390" s="916"/>
      <c r="N390" s="974"/>
      <c r="O390" s="913"/>
      <c r="P390" s="913"/>
      <c r="Q390" s="913"/>
      <c r="R390" s="913"/>
      <c r="S390" s="913"/>
      <c r="T390" s="972"/>
      <c r="U390" s="913"/>
      <c r="V390" s="913"/>
      <c r="W390" s="17">
        <v>380</v>
      </c>
      <c r="X390" s="18" t="s">
        <v>95</v>
      </c>
      <c r="Y390" s="306" t="s">
        <v>1080</v>
      </c>
      <c r="Z390" s="145">
        <v>43101</v>
      </c>
      <c r="AA390" s="145">
        <v>43446</v>
      </c>
      <c r="AB390" s="146">
        <f t="shared" si="14"/>
        <v>345</v>
      </c>
      <c r="AC390" s="340">
        <v>0.33</v>
      </c>
      <c r="AD390" s="147" t="s">
        <v>97</v>
      </c>
      <c r="AE390" s="148" t="s">
        <v>241</v>
      </c>
      <c r="AF390" s="148" t="s">
        <v>242</v>
      </c>
      <c r="AG390" s="148"/>
      <c r="AH390" s="341"/>
    </row>
    <row r="391" spans="1:34" ht="27.75" thickTop="1" x14ac:dyDescent="0.25">
      <c r="A391" s="969" t="s">
        <v>795</v>
      </c>
      <c r="B391" s="852" t="s">
        <v>967</v>
      </c>
      <c r="C391" s="852" t="s">
        <v>231</v>
      </c>
      <c r="D391" s="873" t="s">
        <v>711</v>
      </c>
      <c r="E391" s="852" t="s">
        <v>1065</v>
      </c>
      <c r="F391" s="852" t="s">
        <v>1066</v>
      </c>
      <c r="G391" s="852" t="s">
        <v>1067</v>
      </c>
      <c r="H391" s="852" t="s">
        <v>1068</v>
      </c>
      <c r="I391" s="852">
        <v>96</v>
      </c>
      <c r="J391" s="852" t="s">
        <v>113</v>
      </c>
      <c r="K391" s="849" t="s">
        <v>1081</v>
      </c>
      <c r="L391" s="858" t="s">
        <v>89</v>
      </c>
      <c r="M391" s="861" t="s">
        <v>1082</v>
      </c>
      <c r="N391" s="846">
        <v>0.1</v>
      </c>
      <c r="O391" s="849">
        <v>1</v>
      </c>
      <c r="P391" s="849" t="s">
        <v>87</v>
      </c>
      <c r="Q391" s="849" t="s">
        <v>1083</v>
      </c>
      <c r="R391" s="870"/>
      <c r="S391" s="870"/>
      <c r="T391" s="837" t="s">
        <v>1084</v>
      </c>
      <c r="U391" s="879" t="s">
        <v>971</v>
      </c>
      <c r="V391" s="849" t="s">
        <v>173</v>
      </c>
      <c r="W391" s="6">
        <v>381</v>
      </c>
      <c r="X391" s="7" t="s">
        <v>95</v>
      </c>
      <c r="Y391" s="399" t="s">
        <v>1085</v>
      </c>
      <c r="Z391" s="453">
        <v>43102</v>
      </c>
      <c r="AA391" s="453">
        <v>43131</v>
      </c>
      <c r="AB391" s="385">
        <f t="shared" si="14"/>
        <v>29</v>
      </c>
      <c r="AC391" s="135">
        <v>0.5</v>
      </c>
      <c r="AD391" s="454" t="s">
        <v>97</v>
      </c>
      <c r="AE391" s="454" t="s">
        <v>973</v>
      </c>
      <c r="AF391" s="454" t="s">
        <v>974</v>
      </c>
      <c r="AG391" s="455"/>
      <c r="AH391" s="456"/>
    </row>
    <row r="392" spans="1:34" ht="27" x14ac:dyDescent="0.25">
      <c r="A392" s="975"/>
      <c r="B392" s="853"/>
      <c r="C392" s="853"/>
      <c r="D392" s="874"/>
      <c r="E392" s="853"/>
      <c r="F392" s="853"/>
      <c r="G392" s="853"/>
      <c r="H392" s="853"/>
      <c r="I392" s="853"/>
      <c r="J392" s="853"/>
      <c r="K392" s="850"/>
      <c r="L392" s="859"/>
      <c r="M392" s="862"/>
      <c r="N392" s="847"/>
      <c r="O392" s="850"/>
      <c r="P392" s="850"/>
      <c r="Q392" s="850"/>
      <c r="R392" s="871"/>
      <c r="S392" s="871"/>
      <c r="T392" s="842"/>
      <c r="U392" s="880"/>
      <c r="V392" s="850"/>
      <c r="W392" s="73">
        <v>382</v>
      </c>
      <c r="X392" s="74" t="s">
        <v>95</v>
      </c>
      <c r="Y392" s="370" t="s">
        <v>1086</v>
      </c>
      <c r="Z392" s="358">
        <v>43132</v>
      </c>
      <c r="AA392" s="358">
        <v>43465</v>
      </c>
      <c r="AB392" s="371">
        <f t="shared" si="14"/>
        <v>333</v>
      </c>
      <c r="AC392" s="343">
        <v>0.25</v>
      </c>
      <c r="AD392" s="372" t="s">
        <v>259</v>
      </c>
      <c r="AE392" s="457" t="s">
        <v>973</v>
      </c>
      <c r="AF392" s="372" t="s">
        <v>974</v>
      </c>
      <c r="AG392" s="457"/>
      <c r="AH392" s="458"/>
    </row>
    <row r="393" spans="1:34" ht="27.75" thickBot="1" x14ac:dyDescent="0.3">
      <c r="A393" s="970"/>
      <c r="B393" s="854"/>
      <c r="C393" s="854"/>
      <c r="D393" s="875"/>
      <c r="E393" s="854"/>
      <c r="F393" s="854"/>
      <c r="G393" s="854"/>
      <c r="H393" s="854"/>
      <c r="I393" s="854"/>
      <c r="J393" s="854"/>
      <c r="K393" s="851"/>
      <c r="L393" s="860"/>
      <c r="M393" s="863"/>
      <c r="N393" s="848"/>
      <c r="O393" s="851"/>
      <c r="P393" s="851"/>
      <c r="Q393" s="851"/>
      <c r="R393" s="872"/>
      <c r="S393" s="872"/>
      <c r="T393" s="838"/>
      <c r="U393" s="881"/>
      <c r="V393" s="851"/>
      <c r="W393" s="17">
        <v>383</v>
      </c>
      <c r="X393" s="18" t="s">
        <v>95</v>
      </c>
      <c r="Y393" s="307" t="s">
        <v>1087</v>
      </c>
      <c r="Z393" s="459">
        <v>43102</v>
      </c>
      <c r="AA393" s="459">
        <v>43449</v>
      </c>
      <c r="AB393" s="388">
        <f t="shared" si="14"/>
        <v>347</v>
      </c>
      <c r="AC393" s="340">
        <v>0.25</v>
      </c>
      <c r="AD393" s="460" t="s">
        <v>97</v>
      </c>
      <c r="AE393" s="461" t="s">
        <v>973</v>
      </c>
      <c r="AF393" s="460" t="s">
        <v>974</v>
      </c>
      <c r="AG393" s="461"/>
      <c r="AH393" s="462"/>
    </row>
    <row r="394" spans="1:34" ht="41.25" thickTop="1" x14ac:dyDescent="0.25">
      <c r="A394" s="908" t="s">
        <v>230</v>
      </c>
      <c r="B394" s="911" t="s">
        <v>230</v>
      </c>
      <c r="C394" s="911" t="s">
        <v>231</v>
      </c>
      <c r="D394" s="914" t="s">
        <v>711</v>
      </c>
      <c r="E394" s="911" t="s">
        <v>1065</v>
      </c>
      <c r="F394" s="911" t="s">
        <v>1066</v>
      </c>
      <c r="G394" s="911" t="s">
        <v>1067</v>
      </c>
      <c r="H394" s="911" t="s">
        <v>1068</v>
      </c>
      <c r="I394" s="911">
        <v>96</v>
      </c>
      <c r="J394" s="911" t="s">
        <v>113</v>
      </c>
      <c r="K394" s="911" t="s">
        <v>1088</v>
      </c>
      <c r="L394" s="940" t="s">
        <v>89</v>
      </c>
      <c r="M394" s="914" t="s">
        <v>1089</v>
      </c>
      <c r="N394" s="973">
        <v>0.05</v>
      </c>
      <c r="O394" s="911">
        <v>2</v>
      </c>
      <c r="P394" s="911" t="s">
        <v>87</v>
      </c>
      <c r="Q394" s="911" t="s">
        <v>208</v>
      </c>
      <c r="R394" s="911"/>
      <c r="S394" s="911"/>
      <c r="T394" s="971"/>
      <c r="U394" s="911" t="s">
        <v>238</v>
      </c>
      <c r="V394" s="911" t="s">
        <v>239</v>
      </c>
      <c r="W394" s="6">
        <v>384</v>
      </c>
      <c r="X394" s="7" t="s">
        <v>95</v>
      </c>
      <c r="Y394" s="304" t="s">
        <v>1090</v>
      </c>
      <c r="Z394" s="133">
        <v>43166</v>
      </c>
      <c r="AA394" s="133">
        <v>43465</v>
      </c>
      <c r="AB394" s="134">
        <f t="shared" si="14"/>
        <v>299</v>
      </c>
      <c r="AC394" s="135">
        <v>0.5</v>
      </c>
      <c r="AD394" s="136" t="s">
        <v>97</v>
      </c>
      <c r="AE394" s="137" t="s">
        <v>186</v>
      </c>
      <c r="AF394" s="137" t="s">
        <v>1072</v>
      </c>
      <c r="AG394" s="137"/>
      <c r="AH394" s="138"/>
    </row>
    <row r="395" spans="1:34" ht="41.25" thickBot="1" x14ac:dyDescent="0.3">
      <c r="A395" s="910"/>
      <c r="B395" s="913"/>
      <c r="C395" s="913"/>
      <c r="D395" s="916"/>
      <c r="E395" s="913"/>
      <c r="F395" s="913"/>
      <c r="G395" s="913"/>
      <c r="H395" s="913"/>
      <c r="I395" s="913"/>
      <c r="J395" s="913"/>
      <c r="K395" s="913"/>
      <c r="L395" s="942"/>
      <c r="M395" s="916"/>
      <c r="N395" s="974"/>
      <c r="O395" s="913"/>
      <c r="P395" s="913"/>
      <c r="Q395" s="913"/>
      <c r="R395" s="913"/>
      <c r="S395" s="913"/>
      <c r="T395" s="972"/>
      <c r="U395" s="913"/>
      <c r="V395" s="913"/>
      <c r="W395" s="17">
        <v>385</v>
      </c>
      <c r="X395" s="18" t="s">
        <v>95</v>
      </c>
      <c r="Y395" s="306" t="s">
        <v>1091</v>
      </c>
      <c r="Z395" s="145">
        <v>43166</v>
      </c>
      <c r="AA395" s="145">
        <v>43465</v>
      </c>
      <c r="AB395" s="146">
        <f t="shared" si="14"/>
        <v>299</v>
      </c>
      <c r="AC395" s="340">
        <v>0.5</v>
      </c>
      <c r="AD395" s="147" t="s">
        <v>97</v>
      </c>
      <c r="AE395" s="148" t="s">
        <v>186</v>
      </c>
      <c r="AF395" s="148" t="s">
        <v>1072</v>
      </c>
      <c r="AG395" s="148"/>
      <c r="AH395" s="341"/>
    </row>
    <row r="396" spans="1:34" ht="41.25" thickTop="1" x14ac:dyDescent="0.25">
      <c r="A396" s="867" t="s">
        <v>795</v>
      </c>
      <c r="B396" s="870" t="s">
        <v>1092</v>
      </c>
      <c r="C396" s="870" t="s">
        <v>231</v>
      </c>
      <c r="D396" s="873" t="s">
        <v>711</v>
      </c>
      <c r="E396" s="852" t="s">
        <v>1065</v>
      </c>
      <c r="F396" s="852" t="s">
        <v>1066</v>
      </c>
      <c r="G396" s="852" t="s">
        <v>1093</v>
      </c>
      <c r="H396" s="852" t="s">
        <v>1094</v>
      </c>
      <c r="I396" s="852">
        <v>100</v>
      </c>
      <c r="J396" s="852" t="s">
        <v>113</v>
      </c>
      <c r="K396" s="849" t="s">
        <v>1095</v>
      </c>
      <c r="L396" s="858" t="s">
        <v>89</v>
      </c>
      <c r="M396" s="861" t="s">
        <v>1096</v>
      </c>
      <c r="N396" s="846">
        <v>0.1</v>
      </c>
      <c r="O396" s="849">
        <v>1</v>
      </c>
      <c r="P396" s="849" t="s">
        <v>87</v>
      </c>
      <c r="Q396" s="849" t="s">
        <v>1097</v>
      </c>
      <c r="R396" s="837"/>
      <c r="S396" s="837"/>
      <c r="T396" s="837" t="s">
        <v>1098</v>
      </c>
      <c r="U396" s="849" t="s">
        <v>1099</v>
      </c>
      <c r="V396" s="849" t="s">
        <v>284</v>
      </c>
      <c r="W396" s="6">
        <v>386</v>
      </c>
      <c r="X396" s="7" t="s">
        <v>95</v>
      </c>
      <c r="Y396" s="399" t="s">
        <v>1100</v>
      </c>
      <c r="Z396" s="453">
        <v>43102</v>
      </c>
      <c r="AA396" s="453">
        <v>43103</v>
      </c>
      <c r="AB396" s="385">
        <f>+AA396-Z396</f>
        <v>1</v>
      </c>
      <c r="AC396" s="135">
        <v>0.5</v>
      </c>
      <c r="AD396" s="454" t="s">
        <v>97</v>
      </c>
      <c r="AE396" s="454" t="s">
        <v>284</v>
      </c>
      <c r="AF396" s="454" t="s">
        <v>1099</v>
      </c>
      <c r="AG396" s="455"/>
      <c r="AH396" s="456"/>
    </row>
    <row r="397" spans="1:34" ht="27" x14ac:dyDescent="0.25">
      <c r="A397" s="868"/>
      <c r="B397" s="871"/>
      <c r="C397" s="871"/>
      <c r="D397" s="874"/>
      <c r="E397" s="853"/>
      <c r="F397" s="853"/>
      <c r="G397" s="853"/>
      <c r="H397" s="853"/>
      <c r="I397" s="853"/>
      <c r="J397" s="853"/>
      <c r="K397" s="850"/>
      <c r="L397" s="859"/>
      <c r="M397" s="862"/>
      <c r="N397" s="847"/>
      <c r="O397" s="850"/>
      <c r="P397" s="850"/>
      <c r="Q397" s="850"/>
      <c r="R397" s="842"/>
      <c r="S397" s="842"/>
      <c r="T397" s="842"/>
      <c r="U397" s="850"/>
      <c r="V397" s="850"/>
      <c r="W397" s="73">
        <v>387</v>
      </c>
      <c r="X397" s="74" t="s">
        <v>95</v>
      </c>
      <c r="Y397" s="370" t="s">
        <v>1101</v>
      </c>
      <c r="Z397" s="358">
        <v>43102</v>
      </c>
      <c r="AA397" s="358">
        <v>43434</v>
      </c>
      <c r="AB397" s="371">
        <f t="shared" ref="AB397" si="18">+AA397-Z397</f>
        <v>332</v>
      </c>
      <c r="AC397" s="343">
        <v>0.25</v>
      </c>
      <c r="AD397" s="372" t="s">
        <v>97</v>
      </c>
      <c r="AE397" s="372" t="s">
        <v>284</v>
      </c>
      <c r="AF397" s="372" t="s">
        <v>1099</v>
      </c>
      <c r="AG397" s="457"/>
      <c r="AH397" s="458"/>
    </row>
    <row r="398" spans="1:34" ht="27.75" thickBot="1" x14ac:dyDescent="0.3">
      <c r="A398" s="869"/>
      <c r="B398" s="872"/>
      <c r="C398" s="872"/>
      <c r="D398" s="875"/>
      <c r="E398" s="854"/>
      <c r="F398" s="854"/>
      <c r="G398" s="854"/>
      <c r="H398" s="854"/>
      <c r="I398" s="854"/>
      <c r="J398" s="854"/>
      <c r="K398" s="851"/>
      <c r="L398" s="860"/>
      <c r="M398" s="863"/>
      <c r="N398" s="848"/>
      <c r="O398" s="851"/>
      <c r="P398" s="851"/>
      <c r="Q398" s="851"/>
      <c r="R398" s="838"/>
      <c r="S398" s="838"/>
      <c r="T398" s="838"/>
      <c r="U398" s="851"/>
      <c r="V398" s="851"/>
      <c r="W398" s="17">
        <v>388</v>
      </c>
      <c r="X398" s="18" t="s">
        <v>95</v>
      </c>
      <c r="Y398" s="307" t="s">
        <v>1102</v>
      </c>
      <c r="Z398" s="459">
        <v>43102</v>
      </c>
      <c r="AA398" s="459">
        <v>43465</v>
      </c>
      <c r="AB398" s="388">
        <f>+AA398-Z398</f>
        <v>363</v>
      </c>
      <c r="AC398" s="340">
        <v>0.25</v>
      </c>
      <c r="AD398" s="460" t="s">
        <v>97</v>
      </c>
      <c r="AE398" s="460" t="s">
        <v>284</v>
      </c>
      <c r="AF398" s="460" t="s">
        <v>1099</v>
      </c>
      <c r="AG398" s="461"/>
      <c r="AH398" s="462"/>
    </row>
    <row r="399" spans="1:34" ht="27.75" thickTop="1" x14ac:dyDescent="0.25">
      <c r="A399" s="969" t="s">
        <v>795</v>
      </c>
      <c r="B399" s="852" t="s">
        <v>1103</v>
      </c>
      <c r="C399" s="852" t="s">
        <v>231</v>
      </c>
      <c r="D399" s="852" t="s">
        <v>711</v>
      </c>
      <c r="E399" s="852" t="s">
        <v>1065</v>
      </c>
      <c r="F399" s="852" t="s">
        <v>1066</v>
      </c>
      <c r="G399" s="852" t="s">
        <v>1067</v>
      </c>
      <c r="H399" s="852" t="s">
        <v>1068</v>
      </c>
      <c r="I399" s="852">
        <v>96</v>
      </c>
      <c r="J399" s="852" t="s">
        <v>113</v>
      </c>
      <c r="K399" s="852" t="s">
        <v>1104</v>
      </c>
      <c r="L399" s="852" t="s">
        <v>89</v>
      </c>
      <c r="M399" s="852" t="s">
        <v>1105</v>
      </c>
      <c r="N399" s="846">
        <v>0.05</v>
      </c>
      <c r="O399" s="852">
        <v>1</v>
      </c>
      <c r="P399" s="852" t="s">
        <v>87</v>
      </c>
      <c r="Q399" s="852" t="s">
        <v>208</v>
      </c>
      <c r="R399" s="852"/>
      <c r="S399" s="852"/>
      <c r="T399" s="852"/>
      <c r="U399" s="849" t="s">
        <v>1106</v>
      </c>
      <c r="V399" s="849" t="s">
        <v>284</v>
      </c>
      <c r="W399" s="6">
        <v>389</v>
      </c>
      <c r="X399" s="7" t="s">
        <v>95</v>
      </c>
      <c r="Y399" s="399" t="s">
        <v>1107</v>
      </c>
      <c r="Z399" s="453">
        <v>43174</v>
      </c>
      <c r="AA399" s="453">
        <v>43189</v>
      </c>
      <c r="AB399" s="385">
        <f t="shared" ref="AB399:AB405" si="19">+AA399-Z399</f>
        <v>15</v>
      </c>
      <c r="AC399" s="135">
        <v>0.5</v>
      </c>
      <c r="AD399" s="454" t="s">
        <v>97</v>
      </c>
      <c r="AE399" s="485" t="s">
        <v>1108</v>
      </c>
      <c r="AF399" s="454" t="s">
        <v>1109</v>
      </c>
      <c r="AG399" s="454" t="s">
        <v>284</v>
      </c>
      <c r="AH399" s="483" t="s">
        <v>1110</v>
      </c>
    </row>
    <row r="400" spans="1:34" ht="27.75" thickBot="1" x14ac:dyDescent="0.3">
      <c r="A400" s="970"/>
      <c r="B400" s="854"/>
      <c r="C400" s="854"/>
      <c r="D400" s="854"/>
      <c r="E400" s="854"/>
      <c r="F400" s="854"/>
      <c r="G400" s="854"/>
      <c r="H400" s="854"/>
      <c r="I400" s="854"/>
      <c r="J400" s="854"/>
      <c r="K400" s="854"/>
      <c r="L400" s="854"/>
      <c r="M400" s="854"/>
      <c r="N400" s="848"/>
      <c r="O400" s="854"/>
      <c r="P400" s="854"/>
      <c r="Q400" s="854"/>
      <c r="R400" s="854"/>
      <c r="S400" s="854"/>
      <c r="T400" s="854"/>
      <c r="U400" s="851"/>
      <c r="V400" s="851"/>
      <c r="W400" s="17">
        <v>390</v>
      </c>
      <c r="X400" s="18" t="s">
        <v>95</v>
      </c>
      <c r="Y400" s="307" t="s">
        <v>1111</v>
      </c>
      <c r="Z400" s="459">
        <v>43191</v>
      </c>
      <c r="AA400" s="459">
        <v>43465</v>
      </c>
      <c r="AB400" s="388">
        <f t="shared" si="19"/>
        <v>274</v>
      </c>
      <c r="AC400" s="340">
        <v>0.5</v>
      </c>
      <c r="AD400" s="460" t="s">
        <v>97</v>
      </c>
      <c r="AE400" s="486" t="s">
        <v>1108</v>
      </c>
      <c r="AF400" s="460" t="s">
        <v>1109</v>
      </c>
      <c r="AG400" s="460" t="s">
        <v>284</v>
      </c>
      <c r="AH400" s="475" t="s">
        <v>1110</v>
      </c>
    </row>
    <row r="401" spans="1:34" ht="41.25" thickTop="1" x14ac:dyDescent="0.25">
      <c r="A401" s="867" t="s">
        <v>795</v>
      </c>
      <c r="B401" s="911" t="s">
        <v>1103</v>
      </c>
      <c r="C401" s="852" t="s">
        <v>231</v>
      </c>
      <c r="D401" s="873" t="s">
        <v>711</v>
      </c>
      <c r="E401" s="852" t="s">
        <v>1065</v>
      </c>
      <c r="F401" s="852" t="s">
        <v>1066</v>
      </c>
      <c r="G401" s="852" t="s">
        <v>1067</v>
      </c>
      <c r="H401" s="870" t="s">
        <v>1068</v>
      </c>
      <c r="I401" s="870">
        <v>96</v>
      </c>
      <c r="J401" s="852" t="s">
        <v>113</v>
      </c>
      <c r="K401" s="870" t="s">
        <v>1112</v>
      </c>
      <c r="L401" s="870" t="s">
        <v>89</v>
      </c>
      <c r="M401" s="870" t="s">
        <v>1113</v>
      </c>
      <c r="N401" s="846">
        <v>0.1</v>
      </c>
      <c r="O401" s="852">
        <v>100</v>
      </c>
      <c r="P401" s="870" t="s">
        <v>113</v>
      </c>
      <c r="Q401" s="870" t="s">
        <v>208</v>
      </c>
      <c r="R401" s="870"/>
      <c r="S401" s="870"/>
      <c r="T401" s="870" t="s">
        <v>1084</v>
      </c>
      <c r="U401" s="870" t="s">
        <v>1106</v>
      </c>
      <c r="V401" s="870" t="s">
        <v>284</v>
      </c>
      <c r="W401" s="6">
        <v>391</v>
      </c>
      <c r="X401" s="7" t="s">
        <v>95</v>
      </c>
      <c r="Y401" s="399" t="s">
        <v>1114</v>
      </c>
      <c r="Z401" s="453">
        <v>43174</v>
      </c>
      <c r="AA401" s="453">
        <v>43189</v>
      </c>
      <c r="AB401" s="385">
        <f t="shared" si="19"/>
        <v>15</v>
      </c>
      <c r="AC401" s="135">
        <v>0.5</v>
      </c>
      <c r="AD401" s="454" t="s">
        <v>97</v>
      </c>
      <c r="AE401" s="485" t="s">
        <v>1108</v>
      </c>
      <c r="AF401" s="454" t="s">
        <v>1109</v>
      </c>
      <c r="AG401" s="454" t="s">
        <v>284</v>
      </c>
      <c r="AH401" s="483" t="s">
        <v>1110</v>
      </c>
    </row>
    <row r="402" spans="1:34" ht="27" x14ac:dyDescent="0.25">
      <c r="A402" s="868"/>
      <c r="B402" s="912"/>
      <c r="C402" s="853"/>
      <c r="D402" s="874"/>
      <c r="E402" s="853"/>
      <c r="F402" s="853"/>
      <c r="G402" s="853"/>
      <c r="H402" s="871"/>
      <c r="I402" s="871"/>
      <c r="J402" s="853"/>
      <c r="K402" s="871"/>
      <c r="L402" s="871"/>
      <c r="M402" s="871"/>
      <c r="N402" s="847"/>
      <c r="O402" s="853"/>
      <c r="P402" s="871"/>
      <c r="Q402" s="871"/>
      <c r="R402" s="871"/>
      <c r="S402" s="871"/>
      <c r="T402" s="871"/>
      <c r="U402" s="871"/>
      <c r="V402" s="871"/>
      <c r="W402" s="73">
        <v>392</v>
      </c>
      <c r="X402" s="74" t="s">
        <v>95</v>
      </c>
      <c r="Y402" s="370" t="s">
        <v>1115</v>
      </c>
      <c r="Z402" s="358">
        <v>43206</v>
      </c>
      <c r="AA402" s="358">
        <v>43220</v>
      </c>
      <c r="AB402" s="371">
        <f t="shared" si="19"/>
        <v>14</v>
      </c>
      <c r="AC402" s="343">
        <v>0.25</v>
      </c>
      <c r="AD402" s="372" t="s">
        <v>97</v>
      </c>
      <c r="AE402" s="487" t="s">
        <v>1108</v>
      </c>
      <c r="AF402" s="372" t="s">
        <v>1109</v>
      </c>
      <c r="AG402" s="457"/>
      <c r="AH402" s="458"/>
    </row>
    <row r="403" spans="1:34" ht="41.25" thickBot="1" x14ac:dyDescent="0.3">
      <c r="A403" s="869"/>
      <c r="B403" s="913"/>
      <c r="C403" s="854"/>
      <c r="D403" s="875"/>
      <c r="E403" s="854"/>
      <c r="F403" s="854"/>
      <c r="G403" s="854"/>
      <c r="H403" s="872"/>
      <c r="I403" s="872"/>
      <c r="J403" s="854"/>
      <c r="K403" s="872"/>
      <c r="L403" s="872"/>
      <c r="M403" s="872"/>
      <c r="N403" s="848"/>
      <c r="O403" s="854"/>
      <c r="P403" s="872"/>
      <c r="Q403" s="872"/>
      <c r="R403" s="872"/>
      <c r="S403" s="872"/>
      <c r="T403" s="872"/>
      <c r="U403" s="872"/>
      <c r="V403" s="872"/>
      <c r="W403" s="17">
        <v>393</v>
      </c>
      <c r="X403" s="18" t="s">
        <v>95</v>
      </c>
      <c r="Y403" s="307" t="s">
        <v>1116</v>
      </c>
      <c r="Z403" s="459">
        <v>43220</v>
      </c>
      <c r="AA403" s="459">
        <v>43465</v>
      </c>
      <c r="AB403" s="388">
        <f t="shared" si="19"/>
        <v>245</v>
      </c>
      <c r="AC403" s="340">
        <v>0.25</v>
      </c>
      <c r="AD403" s="460" t="s">
        <v>97</v>
      </c>
      <c r="AE403" s="486" t="s">
        <v>1108</v>
      </c>
      <c r="AF403" s="460" t="s">
        <v>1109</v>
      </c>
      <c r="AG403" s="460" t="s">
        <v>284</v>
      </c>
      <c r="AH403" s="475" t="s">
        <v>1110</v>
      </c>
    </row>
    <row r="404" spans="1:34" ht="41.25" thickTop="1" x14ac:dyDescent="0.25">
      <c r="A404" s="867" t="s">
        <v>795</v>
      </c>
      <c r="B404" s="870" t="s">
        <v>967</v>
      </c>
      <c r="C404" s="870" t="s">
        <v>231</v>
      </c>
      <c r="D404" s="870" t="s">
        <v>711</v>
      </c>
      <c r="E404" s="870" t="s">
        <v>1065</v>
      </c>
      <c r="F404" s="870" t="s">
        <v>1066</v>
      </c>
      <c r="G404" s="870" t="s">
        <v>1067</v>
      </c>
      <c r="H404" s="870" t="s">
        <v>1068</v>
      </c>
      <c r="I404" s="911">
        <v>96</v>
      </c>
      <c r="J404" s="870" t="s">
        <v>113</v>
      </c>
      <c r="K404" s="870" t="s">
        <v>1117</v>
      </c>
      <c r="L404" s="870" t="s">
        <v>89</v>
      </c>
      <c r="M404" s="870" t="s">
        <v>1118</v>
      </c>
      <c r="N404" s="846">
        <v>0.05</v>
      </c>
      <c r="O404" s="849">
        <v>100</v>
      </c>
      <c r="P404" s="870" t="s">
        <v>113</v>
      </c>
      <c r="Q404" s="849" t="s">
        <v>208</v>
      </c>
      <c r="R404" s="870"/>
      <c r="S404" s="870"/>
      <c r="T404" s="870" t="s">
        <v>1084</v>
      </c>
      <c r="U404" s="455" t="s">
        <v>971</v>
      </c>
      <c r="V404" s="454" t="s">
        <v>173</v>
      </c>
      <c r="W404" s="6">
        <v>394</v>
      </c>
      <c r="X404" s="7" t="s">
        <v>95</v>
      </c>
      <c r="Y404" s="399" t="s">
        <v>1119</v>
      </c>
      <c r="Z404" s="453">
        <v>43102</v>
      </c>
      <c r="AA404" s="453">
        <v>43449</v>
      </c>
      <c r="AB404" s="385">
        <f t="shared" si="19"/>
        <v>347</v>
      </c>
      <c r="AC404" s="135">
        <v>0.5</v>
      </c>
      <c r="AD404" s="454" t="s">
        <v>259</v>
      </c>
      <c r="AE404" s="454" t="s">
        <v>973</v>
      </c>
      <c r="AF404" s="454" t="s">
        <v>974</v>
      </c>
      <c r="AG404" s="455"/>
      <c r="AH404" s="456"/>
    </row>
    <row r="405" spans="1:34" ht="41.25" thickBot="1" x14ac:dyDescent="0.3">
      <c r="A405" s="869"/>
      <c r="B405" s="872"/>
      <c r="C405" s="872"/>
      <c r="D405" s="872"/>
      <c r="E405" s="872"/>
      <c r="F405" s="872"/>
      <c r="G405" s="872"/>
      <c r="H405" s="872"/>
      <c r="I405" s="913"/>
      <c r="J405" s="872"/>
      <c r="K405" s="872"/>
      <c r="L405" s="872"/>
      <c r="M405" s="872"/>
      <c r="N405" s="848"/>
      <c r="O405" s="851"/>
      <c r="P405" s="872"/>
      <c r="Q405" s="851"/>
      <c r="R405" s="872"/>
      <c r="S405" s="872"/>
      <c r="T405" s="872"/>
      <c r="U405" s="460" t="s">
        <v>971</v>
      </c>
      <c r="V405" s="460" t="s">
        <v>173</v>
      </c>
      <c r="W405" s="17">
        <v>395</v>
      </c>
      <c r="X405" s="18" t="s">
        <v>95</v>
      </c>
      <c r="Y405" s="307" t="s">
        <v>1120</v>
      </c>
      <c r="Z405" s="459">
        <v>43102</v>
      </c>
      <c r="AA405" s="459">
        <v>43449</v>
      </c>
      <c r="AB405" s="388">
        <f t="shared" si="19"/>
        <v>347</v>
      </c>
      <c r="AC405" s="340">
        <v>0.5</v>
      </c>
      <c r="AD405" s="460" t="s">
        <v>97</v>
      </c>
      <c r="AE405" s="460" t="s">
        <v>973</v>
      </c>
      <c r="AF405" s="460" t="s">
        <v>974</v>
      </c>
      <c r="AG405" s="461"/>
      <c r="AH405" s="462"/>
    </row>
    <row r="406" spans="1:34" ht="55.5" thickTop="1" thickBot="1" x14ac:dyDescent="0.3">
      <c r="A406" s="346" t="s">
        <v>1121</v>
      </c>
      <c r="B406" s="488" t="s">
        <v>1121</v>
      </c>
      <c r="C406" s="489" t="s">
        <v>1122</v>
      </c>
      <c r="D406" s="490" t="s">
        <v>1123</v>
      </c>
      <c r="E406" s="489" t="s">
        <v>1124</v>
      </c>
      <c r="F406" s="489" t="s">
        <v>1125</v>
      </c>
      <c r="G406" s="489" t="s">
        <v>1126</v>
      </c>
      <c r="H406" s="488" t="s">
        <v>1127</v>
      </c>
      <c r="I406" s="489">
        <v>98</v>
      </c>
      <c r="J406" s="489" t="s">
        <v>113</v>
      </c>
      <c r="K406" s="491" t="s">
        <v>1128</v>
      </c>
      <c r="L406" s="492" t="s">
        <v>89</v>
      </c>
      <c r="M406" s="490" t="s">
        <v>1129</v>
      </c>
      <c r="N406" s="493">
        <v>5</v>
      </c>
      <c r="O406" s="489">
        <v>95</v>
      </c>
      <c r="P406" s="489" t="s">
        <v>113</v>
      </c>
      <c r="Q406" s="494" t="s">
        <v>476</v>
      </c>
      <c r="R406" s="61"/>
      <c r="S406" s="61"/>
      <c r="T406" s="495" t="s">
        <v>1130</v>
      </c>
      <c r="U406" s="496" t="s">
        <v>1131</v>
      </c>
      <c r="V406" s="496" t="s">
        <v>1132</v>
      </c>
      <c r="W406" s="36">
        <v>396</v>
      </c>
      <c r="X406" s="31" t="s">
        <v>95</v>
      </c>
      <c r="Y406" s="497" t="s">
        <v>1133</v>
      </c>
      <c r="Z406" s="498">
        <v>43116</v>
      </c>
      <c r="AA406" s="498">
        <v>43465</v>
      </c>
      <c r="AB406" s="499">
        <f>+AA406-Z406</f>
        <v>349</v>
      </c>
      <c r="AC406" s="470">
        <v>1</v>
      </c>
      <c r="AD406" s="41" t="s">
        <v>97</v>
      </c>
      <c r="AE406" s="500" t="s">
        <v>1134</v>
      </c>
      <c r="AF406" s="500" t="s">
        <v>1134</v>
      </c>
      <c r="AG406" s="497" t="s">
        <v>1135</v>
      </c>
      <c r="AH406" s="501" t="s">
        <v>1136</v>
      </c>
    </row>
    <row r="407" spans="1:34" ht="55.5" thickTop="1" thickBot="1" x14ac:dyDescent="0.3">
      <c r="A407" s="502" t="s">
        <v>1121</v>
      </c>
      <c r="B407" s="503" t="s">
        <v>1121</v>
      </c>
      <c r="C407" s="503" t="s">
        <v>1122</v>
      </c>
      <c r="D407" s="504" t="s">
        <v>1123</v>
      </c>
      <c r="E407" s="503" t="s">
        <v>1124</v>
      </c>
      <c r="F407" s="503" t="s">
        <v>1125</v>
      </c>
      <c r="G407" s="503" t="s">
        <v>1126</v>
      </c>
      <c r="H407" s="503" t="s">
        <v>1127</v>
      </c>
      <c r="I407" s="503">
        <v>98</v>
      </c>
      <c r="J407" s="503" t="s">
        <v>113</v>
      </c>
      <c r="K407" s="503" t="s">
        <v>1137</v>
      </c>
      <c r="L407" s="351" t="s">
        <v>89</v>
      </c>
      <c r="M407" s="504" t="s">
        <v>1138</v>
      </c>
      <c r="N407" s="505">
        <v>5</v>
      </c>
      <c r="O407" s="503">
        <v>100</v>
      </c>
      <c r="P407" s="503" t="s">
        <v>113</v>
      </c>
      <c r="Q407" s="506" t="s">
        <v>208</v>
      </c>
      <c r="R407" s="507"/>
      <c r="S407" s="507"/>
      <c r="T407" s="508"/>
      <c r="U407" s="503" t="s">
        <v>1139</v>
      </c>
      <c r="V407" s="503" t="s">
        <v>1132</v>
      </c>
      <c r="W407" s="208">
        <v>397</v>
      </c>
      <c r="X407" s="203" t="s">
        <v>95</v>
      </c>
      <c r="Y407" s="504" t="s">
        <v>1140</v>
      </c>
      <c r="Z407" s="509">
        <v>43101</v>
      </c>
      <c r="AA407" s="509">
        <v>43465</v>
      </c>
      <c r="AB407" s="510">
        <f t="shared" ref="AB407" si="20">+AA407-Z407</f>
        <v>364</v>
      </c>
      <c r="AC407" s="511">
        <v>1</v>
      </c>
      <c r="AD407" s="506" t="s">
        <v>259</v>
      </c>
      <c r="AE407" s="503" t="s">
        <v>1132</v>
      </c>
      <c r="AF407" s="503" t="s">
        <v>1139</v>
      </c>
      <c r="AG407" s="506"/>
      <c r="AH407" s="512"/>
    </row>
    <row r="408" spans="1:34" ht="55.5" thickTop="1" thickBot="1" x14ac:dyDescent="0.3">
      <c r="A408" s="346" t="s">
        <v>1121</v>
      </c>
      <c r="B408" s="488" t="s">
        <v>1121</v>
      </c>
      <c r="C408" s="489" t="s">
        <v>1122</v>
      </c>
      <c r="D408" s="490" t="s">
        <v>1123</v>
      </c>
      <c r="E408" s="489" t="s">
        <v>1124</v>
      </c>
      <c r="F408" s="489" t="s">
        <v>1125</v>
      </c>
      <c r="G408" s="489" t="s">
        <v>1141</v>
      </c>
      <c r="H408" s="488" t="s">
        <v>1127</v>
      </c>
      <c r="I408" s="489">
        <v>97</v>
      </c>
      <c r="J408" s="489" t="s">
        <v>113</v>
      </c>
      <c r="K408" s="491" t="s">
        <v>1142</v>
      </c>
      <c r="L408" s="492" t="s">
        <v>89</v>
      </c>
      <c r="M408" s="490" t="s">
        <v>1143</v>
      </c>
      <c r="N408" s="491">
        <v>5</v>
      </c>
      <c r="O408" s="489">
        <v>160</v>
      </c>
      <c r="P408" s="489" t="s">
        <v>91</v>
      </c>
      <c r="Q408" s="494" t="s">
        <v>476</v>
      </c>
      <c r="R408" s="61"/>
      <c r="S408" s="61"/>
      <c r="T408" s="495" t="s">
        <v>1130</v>
      </c>
      <c r="U408" s="496" t="s">
        <v>1144</v>
      </c>
      <c r="V408" s="496" t="s">
        <v>1145</v>
      </c>
      <c r="W408" s="17">
        <v>398</v>
      </c>
      <c r="X408" s="31" t="s">
        <v>95</v>
      </c>
      <c r="Y408" s="497" t="s">
        <v>1146</v>
      </c>
      <c r="Z408" s="498">
        <v>43101</v>
      </c>
      <c r="AA408" s="498">
        <v>43465</v>
      </c>
      <c r="AB408" s="499">
        <f>+AA408-Z408</f>
        <v>364</v>
      </c>
      <c r="AC408" s="470">
        <v>1</v>
      </c>
      <c r="AD408" s="41" t="s">
        <v>259</v>
      </c>
      <c r="AE408" s="496" t="s">
        <v>1145</v>
      </c>
      <c r="AF408" s="496" t="s">
        <v>1144</v>
      </c>
      <c r="AG408" s="496" t="s">
        <v>284</v>
      </c>
      <c r="AH408" s="513"/>
    </row>
    <row r="409" spans="1:34" ht="41.25" thickTop="1" x14ac:dyDescent="0.25">
      <c r="A409" s="908" t="s">
        <v>1121</v>
      </c>
      <c r="B409" s="911" t="s">
        <v>1121</v>
      </c>
      <c r="C409" s="911" t="s">
        <v>1122</v>
      </c>
      <c r="D409" s="914" t="s">
        <v>1123</v>
      </c>
      <c r="E409" s="911" t="s">
        <v>1124</v>
      </c>
      <c r="F409" s="911" t="s">
        <v>1125</v>
      </c>
      <c r="G409" s="911" t="s">
        <v>1147</v>
      </c>
      <c r="H409" s="911" t="s">
        <v>1148</v>
      </c>
      <c r="I409" s="911">
        <v>68</v>
      </c>
      <c r="J409" s="911" t="s">
        <v>113</v>
      </c>
      <c r="K409" s="937" t="s">
        <v>1149</v>
      </c>
      <c r="L409" s="940" t="s">
        <v>89</v>
      </c>
      <c r="M409" s="914" t="s">
        <v>1150</v>
      </c>
      <c r="N409" s="937">
        <v>7</v>
      </c>
      <c r="O409" s="911">
        <v>90</v>
      </c>
      <c r="P409" s="911" t="s">
        <v>113</v>
      </c>
      <c r="Q409" s="923" t="s">
        <v>476</v>
      </c>
      <c r="R409" s="837"/>
      <c r="S409" s="837"/>
      <c r="T409" s="786" t="s">
        <v>1130</v>
      </c>
      <c r="U409" s="905" t="s">
        <v>1144</v>
      </c>
      <c r="V409" s="905" t="s">
        <v>1145</v>
      </c>
      <c r="W409" s="6">
        <v>399</v>
      </c>
      <c r="X409" s="7" t="s">
        <v>95</v>
      </c>
      <c r="Y409" s="304" t="s">
        <v>1151</v>
      </c>
      <c r="Z409" s="515">
        <v>43101</v>
      </c>
      <c r="AA409" s="515">
        <v>43465</v>
      </c>
      <c r="AB409" s="134">
        <f>+AA409-Z409</f>
        <v>364</v>
      </c>
      <c r="AC409" s="135">
        <v>0.3</v>
      </c>
      <c r="AD409" s="12" t="s">
        <v>259</v>
      </c>
      <c r="AE409" s="516" t="s">
        <v>1145</v>
      </c>
      <c r="AF409" s="516" t="s">
        <v>1144</v>
      </c>
      <c r="AG409" s="517" t="s">
        <v>1152</v>
      </c>
      <c r="AH409" s="518"/>
    </row>
    <row r="410" spans="1:34" ht="27.75" thickBot="1" x14ac:dyDescent="0.3">
      <c r="A410" s="910"/>
      <c r="B410" s="913"/>
      <c r="C410" s="913"/>
      <c r="D410" s="916"/>
      <c r="E410" s="913"/>
      <c r="F410" s="913"/>
      <c r="G410" s="913"/>
      <c r="H410" s="913"/>
      <c r="I410" s="913"/>
      <c r="J410" s="913"/>
      <c r="K410" s="939"/>
      <c r="L410" s="942"/>
      <c r="M410" s="916"/>
      <c r="N410" s="939"/>
      <c r="O410" s="913"/>
      <c r="P410" s="913"/>
      <c r="Q410" s="925"/>
      <c r="R410" s="838"/>
      <c r="S410" s="838"/>
      <c r="T410" s="787"/>
      <c r="U410" s="907"/>
      <c r="V410" s="907"/>
      <c r="W410" s="17">
        <v>400</v>
      </c>
      <c r="X410" s="18" t="s">
        <v>95</v>
      </c>
      <c r="Y410" s="306" t="s">
        <v>1153</v>
      </c>
      <c r="Z410" s="519">
        <v>43101</v>
      </c>
      <c r="AA410" s="519">
        <v>43465</v>
      </c>
      <c r="AB410" s="146">
        <f>+AA410-Z410</f>
        <v>364</v>
      </c>
      <c r="AC410" s="340">
        <v>0.7</v>
      </c>
      <c r="AD410" s="23" t="s">
        <v>259</v>
      </c>
      <c r="AE410" s="520" t="s">
        <v>1145</v>
      </c>
      <c r="AF410" s="520" t="s">
        <v>1144</v>
      </c>
      <c r="AG410" s="520" t="s">
        <v>284</v>
      </c>
      <c r="AH410" s="521"/>
    </row>
    <row r="411" spans="1:34" ht="54.75" thickTop="1" x14ac:dyDescent="0.25">
      <c r="A411" s="957" t="s">
        <v>1121</v>
      </c>
      <c r="B411" s="937" t="s">
        <v>1121</v>
      </c>
      <c r="C411" s="937" t="s">
        <v>1122</v>
      </c>
      <c r="D411" s="959" t="s">
        <v>1123</v>
      </c>
      <c r="E411" s="937" t="s">
        <v>1124</v>
      </c>
      <c r="F411" s="937" t="s">
        <v>1125</v>
      </c>
      <c r="G411" s="937" t="s">
        <v>1147</v>
      </c>
      <c r="H411" s="937" t="s">
        <v>1148</v>
      </c>
      <c r="I411" s="937">
        <v>68</v>
      </c>
      <c r="J411" s="937" t="s">
        <v>113</v>
      </c>
      <c r="K411" s="937" t="s">
        <v>1154</v>
      </c>
      <c r="L411" s="940" t="s">
        <v>89</v>
      </c>
      <c r="M411" s="959" t="s">
        <v>1155</v>
      </c>
      <c r="N411" s="937">
        <v>7</v>
      </c>
      <c r="O411" s="937">
        <v>15</v>
      </c>
      <c r="P411" s="937" t="s">
        <v>113</v>
      </c>
      <c r="Q411" s="967" t="s">
        <v>208</v>
      </c>
      <c r="R411" s="963"/>
      <c r="S411" s="963"/>
      <c r="T411" s="965"/>
      <c r="U411" s="937" t="s">
        <v>1139</v>
      </c>
      <c r="V411" s="937" t="s">
        <v>1132</v>
      </c>
      <c r="W411" s="6">
        <v>401</v>
      </c>
      <c r="X411" s="7" t="s">
        <v>95</v>
      </c>
      <c r="Y411" s="522" t="s">
        <v>1156</v>
      </c>
      <c r="Z411" s="450">
        <v>43101</v>
      </c>
      <c r="AA411" s="450">
        <v>43465</v>
      </c>
      <c r="AB411" s="523">
        <f t="shared" ref="AB411:AB416" si="21">+AA411-Z411</f>
        <v>364</v>
      </c>
      <c r="AC411" s="524">
        <v>0.5</v>
      </c>
      <c r="AD411" s="525" t="s">
        <v>259</v>
      </c>
      <c r="AE411" s="526" t="s">
        <v>1157</v>
      </c>
      <c r="AF411" s="526" t="s">
        <v>1158</v>
      </c>
      <c r="AG411" s="522" t="s">
        <v>1159</v>
      </c>
      <c r="AH411" s="527" t="s">
        <v>1160</v>
      </c>
    </row>
    <row r="412" spans="1:34" ht="54.75" thickBot="1" x14ac:dyDescent="0.3">
      <c r="A412" s="958"/>
      <c r="B412" s="939"/>
      <c r="C412" s="939"/>
      <c r="D412" s="960"/>
      <c r="E412" s="939"/>
      <c r="F412" s="939"/>
      <c r="G412" s="939"/>
      <c r="H412" s="939"/>
      <c r="I412" s="939"/>
      <c r="J412" s="939"/>
      <c r="K412" s="939"/>
      <c r="L412" s="942"/>
      <c r="M412" s="960"/>
      <c r="N412" s="939"/>
      <c r="O412" s="939"/>
      <c r="P412" s="939"/>
      <c r="Q412" s="968"/>
      <c r="R412" s="964"/>
      <c r="S412" s="964"/>
      <c r="T412" s="966"/>
      <c r="U412" s="939"/>
      <c r="V412" s="939"/>
      <c r="W412" s="17">
        <v>402</v>
      </c>
      <c r="X412" s="18" t="s">
        <v>95</v>
      </c>
      <c r="Y412" s="528" t="s">
        <v>1161</v>
      </c>
      <c r="Z412" s="452">
        <v>43101</v>
      </c>
      <c r="AA412" s="452">
        <v>43465</v>
      </c>
      <c r="AB412" s="529">
        <f t="shared" si="21"/>
        <v>364</v>
      </c>
      <c r="AC412" s="530">
        <v>0.5</v>
      </c>
      <c r="AD412" s="531" t="s">
        <v>97</v>
      </c>
      <c r="AE412" s="532" t="s">
        <v>1157</v>
      </c>
      <c r="AF412" s="532" t="s">
        <v>1158</v>
      </c>
      <c r="AG412" s="533" t="s">
        <v>1159</v>
      </c>
      <c r="AH412" s="534" t="s">
        <v>1160</v>
      </c>
    </row>
    <row r="413" spans="1:34" ht="55.5" thickTop="1" thickBot="1" x14ac:dyDescent="0.3">
      <c r="A413" s="535" t="s">
        <v>1121</v>
      </c>
      <c r="B413" s="491" t="s">
        <v>1121</v>
      </c>
      <c r="C413" s="491" t="s">
        <v>1122</v>
      </c>
      <c r="D413" s="536" t="s">
        <v>1123</v>
      </c>
      <c r="E413" s="491" t="s">
        <v>1124</v>
      </c>
      <c r="F413" s="491" t="s">
        <v>1125</v>
      </c>
      <c r="G413" s="491" t="s">
        <v>1141</v>
      </c>
      <c r="H413" s="536" t="s">
        <v>1162</v>
      </c>
      <c r="I413" s="491">
        <v>97</v>
      </c>
      <c r="J413" s="491" t="s">
        <v>113</v>
      </c>
      <c r="K413" s="491" t="s">
        <v>1163</v>
      </c>
      <c r="L413" s="492" t="s">
        <v>89</v>
      </c>
      <c r="M413" s="536" t="s">
        <v>1164</v>
      </c>
      <c r="N413" s="537">
        <v>5</v>
      </c>
      <c r="O413" s="491">
        <v>12</v>
      </c>
      <c r="P413" s="491" t="s">
        <v>87</v>
      </c>
      <c r="Q413" s="538" t="s">
        <v>208</v>
      </c>
      <c r="R413" s="493"/>
      <c r="S413" s="493"/>
      <c r="T413" s="539"/>
      <c r="U413" s="540" t="s">
        <v>1144</v>
      </c>
      <c r="V413" s="540" t="s">
        <v>1145</v>
      </c>
      <c r="W413" s="36">
        <v>403</v>
      </c>
      <c r="X413" s="31" t="s">
        <v>95</v>
      </c>
      <c r="Y413" s="536" t="s">
        <v>1165</v>
      </c>
      <c r="Z413" s="541">
        <v>43101</v>
      </c>
      <c r="AA413" s="541">
        <v>43465</v>
      </c>
      <c r="AB413" s="542">
        <f t="shared" si="21"/>
        <v>364</v>
      </c>
      <c r="AC413" s="543">
        <v>1</v>
      </c>
      <c r="AD413" s="538" t="s">
        <v>97</v>
      </c>
      <c r="AE413" s="538" t="s">
        <v>1145</v>
      </c>
      <c r="AF413" s="538" t="s">
        <v>1166</v>
      </c>
      <c r="AG413" s="538" t="s">
        <v>383</v>
      </c>
      <c r="AH413" s="544" t="s">
        <v>1167</v>
      </c>
    </row>
    <row r="414" spans="1:34" ht="55.5" thickTop="1" thickBot="1" x14ac:dyDescent="0.3">
      <c r="A414" s="502" t="s">
        <v>1121</v>
      </c>
      <c r="B414" s="503" t="s">
        <v>1121</v>
      </c>
      <c r="C414" s="503" t="s">
        <v>1122</v>
      </c>
      <c r="D414" s="504" t="s">
        <v>1123</v>
      </c>
      <c r="E414" s="503" t="s">
        <v>1124</v>
      </c>
      <c r="F414" s="503" t="s">
        <v>1125</v>
      </c>
      <c r="G414" s="503" t="s">
        <v>1141</v>
      </c>
      <c r="H414" s="504" t="s">
        <v>1162</v>
      </c>
      <c r="I414" s="503">
        <v>95</v>
      </c>
      <c r="J414" s="503" t="s">
        <v>113</v>
      </c>
      <c r="K414" s="503" t="s">
        <v>1168</v>
      </c>
      <c r="L414" s="351" t="s">
        <v>89</v>
      </c>
      <c r="M414" s="504" t="s">
        <v>1169</v>
      </c>
      <c r="N414" s="244">
        <v>5</v>
      </c>
      <c r="O414" s="503">
        <v>1</v>
      </c>
      <c r="P414" s="503" t="s">
        <v>87</v>
      </c>
      <c r="Q414" s="506" t="s">
        <v>208</v>
      </c>
      <c r="R414" s="507"/>
      <c r="S414" s="507"/>
      <c r="T414" s="508"/>
      <c r="U414" s="545" t="s">
        <v>1144</v>
      </c>
      <c r="V414" s="545" t="s">
        <v>1145</v>
      </c>
      <c r="W414" s="208">
        <v>404</v>
      </c>
      <c r="X414" s="203" t="s">
        <v>95</v>
      </c>
      <c r="Y414" s="545" t="s">
        <v>1170</v>
      </c>
      <c r="Z414" s="509">
        <v>43101</v>
      </c>
      <c r="AA414" s="509">
        <v>43465</v>
      </c>
      <c r="AB414" s="510">
        <f t="shared" si="21"/>
        <v>364</v>
      </c>
      <c r="AC414" s="511">
        <v>1</v>
      </c>
      <c r="AD414" s="506" t="s">
        <v>97</v>
      </c>
      <c r="AE414" s="506" t="s">
        <v>383</v>
      </c>
      <c r="AF414" s="506" t="s">
        <v>1171</v>
      </c>
      <c r="AG414" s="508"/>
      <c r="AH414" s="546"/>
    </row>
    <row r="415" spans="1:34" ht="41.25" thickTop="1" x14ac:dyDescent="0.25">
      <c r="A415" s="957" t="s">
        <v>1121</v>
      </c>
      <c r="B415" s="937" t="s">
        <v>1121</v>
      </c>
      <c r="C415" s="937" t="s">
        <v>1122</v>
      </c>
      <c r="D415" s="959" t="s">
        <v>1123</v>
      </c>
      <c r="E415" s="937" t="s">
        <v>1124</v>
      </c>
      <c r="F415" s="937" t="s">
        <v>1125</v>
      </c>
      <c r="G415" s="937" t="s">
        <v>1147</v>
      </c>
      <c r="H415" s="937" t="s">
        <v>1148</v>
      </c>
      <c r="I415" s="937">
        <v>68</v>
      </c>
      <c r="J415" s="937" t="s">
        <v>113</v>
      </c>
      <c r="K415" s="937" t="s">
        <v>1172</v>
      </c>
      <c r="L415" s="940" t="s">
        <v>89</v>
      </c>
      <c r="M415" s="959" t="s">
        <v>1173</v>
      </c>
      <c r="N415" s="926">
        <v>5</v>
      </c>
      <c r="O415" s="937">
        <v>100</v>
      </c>
      <c r="P415" s="937" t="s">
        <v>113</v>
      </c>
      <c r="Q415" s="967" t="s">
        <v>208</v>
      </c>
      <c r="R415" s="963"/>
      <c r="S415" s="963"/>
      <c r="T415" s="965"/>
      <c r="U415" s="267" t="s">
        <v>1144</v>
      </c>
      <c r="V415" s="267" t="s">
        <v>1145</v>
      </c>
      <c r="W415" s="6">
        <v>405</v>
      </c>
      <c r="X415" s="7" t="s">
        <v>95</v>
      </c>
      <c r="Y415" s="267" t="s">
        <v>1174</v>
      </c>
      <c r="Z415" s="450">
        <v>43101</v>
      </c>
      <c r="AA415" s="450">
        <v>43465</v>
      </c>
      <c r="AB415" s="523">
        <f t="shared" si="21"/>
        <v>364</v>
      </c>
      <c r="AC415" s="524">
        <v>0.3</v>
      </c>
      <c r="AD415" s="525" t="s">
        <v>259</v>
      </c>
      <c r="AE415" s="525" t="s">
        <v>1145</v>
      </c>
      <c r="AF415" s="525" t="s">
        <v>1166</v>
      </c>
      <c r="AG415" s="525" t="s">
        <v>1175</v>
      </c>
      <c r="AH415" s="547" t="s">
        <v>1176</v>
      </c>
    </row>
    <row r="416" spans="1:34" ht="41.25" thickBot="1" x14ac:dyDescent="0.3">
      <c r="A416" s="958"/>
      <c r="B416" s="939"/>
      <c r="C416" s="939"/>
      <c r="D416" s="960"/>
      <c r="E416" s="939"/>
      <c r="F416" s="939"/>
      <c r="G416" s="939"/>
      <c r="H416" s="939"/>
      <c r="I416" s="939"/>
      <c r="J416" s="939"/>
      <c r="K416" s="939"/>
      <c r="L416" s="942"/>
      <c r="M416" s="960"/>
      <c r="N416" s="928"/>
      <c r="O416" s="939"/>
      <c r="P416" s="939"/>
      <c r="Q416" s="968"/>
      <c r="R416" s="964"/>
      <c r="S416" s="964"/>
      <c r="T416" s="966"/>
      <c r="U416" s="528" t="s">
        <v>1144</v>
      </c>
      <c r="V416" s="528" t="s">
        <v>1145</v>
      </c>
      <c r="W416" s="17">
        <v>406</v>
      </c>
      <c r="X416" s="18" t="s">
        <v>95</v>
      </c>
      <c r="Y416" s="532" t="s">
        <v>1177</v>
      </c>
      <c r="Z416" s="452">
        <v>43101</v>
      </c>
      <c r="AA416" s="452">
        <v>43465</v>
      </c>
      <c r="AB416" s="529">
        <f t="shared" si="21"/>
        <v>364</v>
      </c>
      <c r="AC416" s="530">
        <v>0.7</v>
      </c>
      <c r="AD416" s="531" t="s">
        <v>259</v>
      </c>
      <c r="AE416" s="531" t="s">
        <v>1145</v>
      </c>
      <c r="AF416" s="531" t="s">
        <v>1166</v>
      </c>
      <c r="AG416" s="531" t="s">
        <v>284</v>
      </c>
      <c r="AH416" s="548" t="s">
        <v>1178</v>
      </c>
    </row>
    <row r="417" spans="1:34" ht="27.75" thickTop="1" x14ac:dyDescent="0.25">
      <c r="A417" s="908" t="s">
        <v>1179</v>
      </c>
      <c r="B417" s="911" t="s">
        <v>1179</v>
      </c>
      <c r="C417" s="911" t="s">
        <v>1122</v>
      </c>
      <c r="D417" s="914" t="s">
        <v>1123</v>
      </c>
      <c r="E417" s="911" t="s">
        <v>1124</v>
      </c>
      <c r="F417" s="911" t="s">
        <v>1125</v>
      </c>
      <c r="G417" s="911" t="s">
        <v>1180</v>
      </c>
      <c r="H417" s="911" t="s">
        <v>1181</v>
      </c>
      <c r="I417" s="911">
        <v>94</v>
      </c>
      <c r="J417" s="911" t="s">
        <v>113</v>
      </c>
      <c r="K417" s="923" t="s">
        <v>1182</v>
      </c>
      <c r="L417" s="948" t="s">
        <v>1183</v>
      </c>
      <c r="M417" s="951" t="s">
        <v>1184</v>
      </c>
      <c r="N417" s="824">
        <v>0.2</v>
      </c>
      <c r="O417" s="923">
        <v>100</v>
      </c>
      <c r="P417" s="945" t="s">
        <v>113</v>
      </c>
      <c r="Q417" s="923" t="s">
        <v>208</v>
      </c>
      <c r="R417" s="786"/>
      <c r="S417" s="786"/>
      <c r="T417" s="786" t="s">
        <v>1185</v>
      </c>
      <c r="U417" s="923" t="s">
        <v>1186</v>
      </c>
      <c r="V417" s="923" t="s">
        <v>1187</v>
      </c>
      <c r="W417" s="6">
        <v>407</v>
      </c>
      <c r="X417" s="7" t="s">
        <v>95</v>
      </c>
      <c r="Y417" s="549" t="s">
        <v>1188</v>
      </c>
      <c r="Z417" s="438">
        <v>43132</v>
      </c>
      <c r="AA417" s="438">
        <v>43434</v>
      </c>
      <c r="AB417" s="439"/>
      <c r="AC417" s="11">
        <v>0.4</v>
      </c>
      <c r="AD417" s="440" t="s">
        <v>259</v>
      </c>
      <c r="AE417" s="440" t="s">
        <v>1187</v>
      </c>
      <c r="AF417" s="440" t="s">
        <v>1186</v>
      </c>
      <c r="AG417" s="440" t="s">
        <v>1189</v>
      </c>
      <c r="AH417" s="441" t="s">
        <v>1190</v>
      </c>
    </row>
    <row r="418" spans="1:34" ht="27" x14ac:dyDescent="0.25">
      <c r="A418" s="909"/>
      <c r="B418" s="912"/>
      <c r="C418" s="912"/>
      <c r="D418" s="915"/>
      <c r="E418" s="912"/>
      <c r="F418" s="912"/>
      <c r="G418" s="912"/>
      <c r="H418" s="912"/>
      <c r="I418" s="912"/>
      <c r="J418" s="912"/>
      <c r="K418" s="924"/>
      <c r="L418" s="949"/>
      <c r="M418" s="952"/>
      <c r="N418" s="961"/>
      <c r="O418" s="924"/>
      <c r="P418" s="946"/>
      <c r="Q418" s="924"/>
      <c r="R418" s="812"/>
      <c r="S418" s="812"/>
      <c r="T418" s="812"/>
      <c r="U418" s="924"/>
      <c r="V418" s="924"/>
      <c r="W418" s="73">
        <v>408</v>
      </c>
      <c r="X418" s="74" t="s">
        <v>95</v>
      </c>
      <c r="Y418" s="551" t="s">
        <v>1191</v>
      </c>
      <c r="Z418" s="444">
        <v>43132</v>
      </c>
      <c r="AA418" s="444">
        <v>43434</v>
      </c>
      <c r="AB418" s="445"/>
      <c r="AC418" s="78">
        <v>0.2</v>
      </c>
      <c r="AD418" s="143" t="s">
        <v>259</v>
      </c>
      <c r="AE418" s="143" t="s">
        <v>1187</v>
      </c>
      <c r="AF418" s="143" t="s">
        <v>1186</v>
      </c>
      <c r="AG418" s="143" t="s">
        <v>1189</v>
      </c>
      <c r="AH418" s="144" t="s">
        <v>1190</v>
      </c>
    </row>
    <row r="419" spans="1:34" ht="27" x14ac:dyDescent="0.25">
      <c r="A419" s="909"/>
      <c r="B419" s="912"/>
      <c r="C419" s="912"/>
      <c r="D419" s="915"/>
      <c r="E419" s="912"/>
      <c r="F419" s="912"/>
      <c r="G419" s="912"/>
      <c r="H419" s="912"/>
      <c r="I419" s="912"/>
      <c r="J419" s="912"/>
      <c r="K419" s="924"/>
      <c r="L419" s="949"/>
      <c r="M419" s="952"/>
      <c r="N419" s="961"/>
      <c r="O419" s="924"/>
      <c r="P419" s="946"/>
      <c r="Q419" s="924"/>
      <c r="R419" s="812"/>
      <c r="S419" s="812"/>
      <c r="T419" s="812"/>
      <c r="U419" s="924"/>
      <c r="V419" s="924"/>
      <c r="W419" s="73">
        <v>409</v>
      </c>
      <c r="X419" s="74" t="s">
        <v>95</v>
      </c>
      <c r="Y419" s="551" t="s">
        <v>1192</v>
      </c>
      <c r="Z419" s="444">
        <v>43132</v>
      </c>
      <c r="AA419" s="444">
        <v>43434</v>
      </c>
      <c r="AB419" s="445"/>
      <c r="AC419" s="78">
        <v>0.2</v>
      </c>
      <c r="AD419" s="143" t="s">
        <v>259</v>
      </c>
      <c r="AE419" s="143" t="s">
        <v>1187</v>
      </c>
      <c r="AF419" s="143" t="s">
        <v>1186</v>
      </c>
      <c r="AG419" s="143" t="s">
        <v>1189</v>
      </c>
      <c r="AH419" s="144" t="s">
        <v>1190</v>
      </c>
    </row>
    <row r="420" spans="1:34" ht="27.75" thickBot="1" x14ac:dyDescent="0.3">
      <c r="A420" s="910"/>
      <c r="B420" s="913"/>
      <c r="C420" s="913"/>
      <c r="D420" s="916"/>
      <c r="E420" s="913"/>
      <c r="F420" s="913"/>
      <c r="G420" s="913"/>
      <c r="H420" s="913"/>
      <c r="I420" s="913"/>
      <c r="J420" s="913"/>
      <c r="K420" s="925"/>
      <c r="L420" s="950"/>
      <c r="M420" s="953"/>
      <c r="N420" s="962"/>
      <c r="O420" s="925"/>
      <c r="P420" s="947"/>
      <c r="Q420" s="925"/>
      <c r="R420" s="787"/>
      <c r="S420" s="787"/>
      <c r="T420" s="787"/>
      <c r="U420" s="925"/>
      <c r="V420" s="925"/>
      <c r="W420" s="17">
        <v>410</v>
      </c>
      <c r="X420" s="18" t="s">
        <v>95</v>
      </c>
      <c r="Y420" s="552" t="s">
        <v>1193</v>
      </c>
      <c r="Z420" s="447">
        <v>43132</v>
      </c>
      <c r="AA420" s="447">
        <v>43434</v>
      </c>
      <c r="AB420" s="448"/>
      <c r="AC420" s="22">
        <v>0.2</v>
      </c>
      <c r="AD420" s="149" t="s">
        <v>259</v>
      </c>
      <c r="AE420" s="149" t="s">
        <v>1187</v>
      </c>
      <c r="AF420" s="149" t="s">
        <v>1186</v>
      </c>
      <c r="AG420" s="149" t="s">
        <v>1189</v>
      </c>
      <c r="AH420" s="150" t="s">
        <v>1190</v>
      </c>
    </row>
    <row r="421" spans="1:34" ht="27.75" thickTop="1" x14ac:dyDescent="0.25">
      <c r="A421" s="908" t="s">
        <v>1179</v>
      </c>
      <c r="B421" s="911" t="s">
        <v>1179</v>
      </c>
      <c r="C421" s="911" t="s">
        <v>1122</v>
      </c>
      <c r="D421" s="914" t="s">
        <v>1123</v>
      </c>
      <c r="E421" s="911" t="s">
        <v>1124</v>
      </c>
      <c r="F421" s="911" t="s">
        <v>1125</v>
      </c>
      <c r="G421" s="911" t="s">
        <v>1180</v>
      </c>
      <c r="H421" s="911" t="s">
        <v>1181</v>
      </c>
      <c r="I421" s="911">
        <v>94</v>
      </c>
      <c r="J421" s="911" t="s">
        <v>113</v>
      </c>
      <c r="K421" s="911" t="s">
        <v>1194</v>
      </c>
      <c r="L421" s="940" t="s">
        <v>89</v>
      </c>
      <c r="M421" s="914" t="s">
        <v>1195</v>
      </c>
      <c r="N421" s="824">
        <v>0.2</v>
      </c>
      <c r="O421" s="911">
        <v>100</v>
      </c>
      <c r="P421" s="945" t="s">
        <v>113</v>
      </c>
      <c r="Q421" s="905" t="s">
        <v>208</v>
      </c>
      <c r="R421" s="911"/>
      <c r="S421" s="786"/>
      <c r="T421" s="786" t="s">
        <v>1185</v>
      </c>
      <c r="U421" s="923" t="s">
        <v>1186</v>
      </c>
      <c r="V421" s="923" t="s">
        <v>1187</v>
      </c>
      <c r="W421" s="6">
        <v>411</v>
      </c>
      <c r="X421" s="7" t="s">
        <v>95</v>
      </c>
      <c r="Y421" s="729" t="s">
        <v>1527</v>
      </c>
      <c r="Z421" s="438">
        <v>43132</v>
      </c>
      <c r="AA421" s="438">
        <v>43434</v>
      </c>
      <c r="AB421" s="439"/>
      <c r="AC421" s="11">
        <v>0.5</v>
      </c>
      <c r="AD421" s="440" t="s">
        <v>259</v>
      </c>
      <c r="AE421" s="440" t="s">
        <v>1187</v>
      </c>
      <c r="AF421" s="440" t="s">
        <v>1186</v>
      </c>
      <c r="AG421" s="440" t="s">
        <v>1189</v>
      </c>
      <c r="AH421" s="441" t="s">
        <v>1190</v>
      </c>
    </row>
    <row r="422" spans="1:34" ht="40.5" x14ac:dyDescent="0.25">
      <c r="A422" s="909"/>
      <c r="B422" s="912"/>
      <c r="C422" s="912"/>
      <c r="D422" s="915"/>
      <c r="E422" s="912"/>
      <c r="F422" s="912"/>
      <c r="G422" s="912"/>
      <c r="H422" s="912"/>
      <c r="I422" s="912"/>
      <c r="J422" s="912"/>
      <c r="K422" s="912"/>
      <c r="L422" s="941"/>
      <c r="M422" s="915"/>
      <c r="N422" s="943"/>
      <c r="O422" s="912"/>
      <c r="P422" s="946"/>
      <c r="Q422" s="906"/>
      <c r="R422" s="912"/>
      <c r="S422" s="812"/>
      <c r="T422" s="812"/>
      <c r="U422" s="924"/>
      <c r="V422" s="924"/>
      <c r="W422" s="73">
        <v>412</v>
      </c>
      <c r="X422" s="74" t="s">
        <v>95</v>
      </c>
      <c r="Y422" s="551" t="s">
        <v>1196</v>
      </c>
      <c r="Z422" s="444">
        <v>43132</v>
      </c>
      <c r="AA422" s="444">
        <v>43434</v>
      </c>
      <c r="AB422" s="445"/>
      <c r="AC422" s="78">
        <v>0.3</v>
      </c>
      <c r="AD422" s="143" t="s">
        <v>259</v>
      </c>
      <c r="AE422" s="143" t="s">
        <v>1187</v>
      </c>
      <c r="AF422" s="143" t="s">
        <v>1186</v>
      </c>
      <c r="AG422" s="143" t="s">
        <v>1189</v>
      </c>
      <c r="AH422" s="144" t="s">
        <v>1190</v>
      </c>
    </row>
    <row r="423" spans="1:34" ht="41.25" thickBot="1" x14ac:dyDescent="0.3">
      <c r="A423" s="910"/>
      <c r="B423" s="913"/>
      <c r="C423" s="913"/>
      <c r="D423" s="916"/>
      <c r="E423" s="913"/>
      <c r="F423" s="913"/>
      <c r="G423" s="913"/>
      <c r="H423" s="913"/>
      <c r="I423" s="913"/>
      <c r="J423" s="913"/>
      <c r="K423" s="913"/>
      <c r="L423" s="942"/>
      <c r="M423" s="916"/>
      <c r="N423" s="944"/>
      <c r="O423" s="913"/>
      <c r="P423" s="947"/>
      <c r="Q423" s="907"/>
      <c r="R423" s="913"/>
      <c r="S423" s="787"/>
      <c r="T423" s="787"/>
      <c r="U423" s="925"/>
      <c r="V423" s="925"/>
      <c r="W423" s="17">
        <v>413</v>
      </c>
      <c r="X423" s="18" t="s">
        <v>95</v>
      </c>
      <c r="Y423" s="552" t="s">
        <v>1197</v>
      </c>
      <c r="Z423" s="447">
        <v>43132</v>
      </c>
      <c r="AA423" s="447">
        <v>43434</v>
      </c>
      <c r="AB423" s="448"/>
      <c r="AC423" s="22">
        <v>0.2</v>
      </c>
      <c r="AD423" s="149" t="s">
        <v>259</v>
      </c>
      <c r="AE423" s="149" t="s">
        <v>1198</v>
      </c>
      <c r="AF423" s="149" t="s">
        <v>1199</v>
      </c>
      <c r="AG423" s="149" t="s">
        <v>1189</v>
      </c>
      <c r="AH423" s="150" t="s">
        <v>1200</v>
      </c>
    </row>
    <row r="424" spans="1:34" ht="27.75" thickTop="1" x14ac:dyDescent="0.25">
      <c r="A424" s="908" t="s">
        <v>1179</v>
      </c>
      <c r="B424" s="911" t="s">
        <v>1179</v>
      </c>
      <c r="C424" s="911" t="s">
        <v>1122</v>
      </c>
      <c r="D424" s="914" t="s">
        <v>1123</v>
      </c>
      <c r="E424" s="911" t="s">
        <v>1124</v>
      </c>
      <c r="F424" s="911" t="s">
        <v>1125</v>
      </c>
      <c r="G424" s="911" t="s">
        <v>1180</v>
      </c>
      <c r="H424" s="911" t="s">
        <v>1181</v>
      </c>
      <c r="I424" s="911">
        <v>94</v>
      </c>
      <c r="J424" s="911" t="s">
        <v>113</v>
      </c>
      <c r="K424" s="923" t="s">
        <v>1201</v>
      </c>
      <c r="L424" s="948" t="s">
        <v>89</v>
      </c>
      <c r="M424" s="951" t="s">
        <v>1202</v>
      </c>
      <c r="N424" s="824">
        <v>0.2</v>
      </c>
      <c r="O424" s="923">
        <v>100</v>
      </c>
      <c r="P424" s="945" t="s">
        <v>113</v>
      </c>
      <c r="Q424" s="923" t="s">
        <v>208</v>
      </c>
      <c r="R424" s="786">
        <v>0</v>
      </c>
      <c r="S424" s="786"/>
      <c r="T424" s="786" t="s">
        <v>1185</v>
      </c>
      <c r="U424" s="923" t="s">
        <v>1203</v>
      </c>
      <c r="V424" s="923" t="s">
        <v>1204</v>
      </c>
      <c r="W424" s="6">
        <v>414</v>
      </c>
      <c r="X424" s="7" t="s">
        <v>95</v>
      </c>
      <c r="Y424" s="549" t="s">
        <v>1205</v>
      </c>
      <c r="Z424" s="438">
        <v>43132</v>
      </c>
      <c r="AA424" s="438">
        <v>43434</v>
      </c>
      <c r="AB424" s="439"/>
      <c r="AC424" s="11">
        <v>0.5</v>
      </c>
      <c r="AD424" s="440" t="s">
        <v>97</v>
      </c>
      <c r="AE424" s="440" t="s">
        <v>1204</v>
      </c>
      <c r="AF424" s="440" t="s">
        <v>1206</v>
      </c>
      <c r="AG424" s="440" t="s">
        <v>1207</v>
      </c>
      <c r="AH424" s="441" t="s">
        <v>1208</v>
      </c>
    </row>
    <row r="425" spans="1:34" ht="27.75" thickBot="1" x14ac:dyDescent="0.3">
      <c r="A425" s="910"/>
      <c r="B425" s="913"/>
      <c r="C425" s="913"/>
      <c r="D425" s="916"/>
      <c r="E425" s="913"/>
      <c r="F425" s="913"/>
      <c r="G425" s="913"/>
      <c r="H425" s="913"/>
      <c r="I425" s="913"/>
      <c r="J425" s="913"/>
      <c r="K425" s="925"/>
      <c r="L425" s="950"/>
      <c r="M425" s="953"/>
      <c r="N425" s="944"/>
      <c r="O425" s="925"/>
      <c r="P425" s="947"/>
      <c r="Q425" s="925"/>
      <c r="R425" s="787"/>
      <c r="S425" s="787"/>
      <c r="T425" s="787"/>
      <c r="U425" s="925"/>
      <c r="V425" s="925"/>
      <c r="W425" s="17">
        <v>415</v>
      </c>
      <c r="X425" s="18" t="s">
        <v>95</v>
      </c>
      <c r="Y425" s="552" t="s">
        <v>1209</v>
      </c>
      <c r="Z425" s="447">
        <v>43132</v>
      </c>
      <c r="AA425" s="447">
        <v>43434</v>
      </c>
      <c r="AB425" s="448"/>
      <c r="AC425" s="22">
        <v>0.5</v>
      </c>
      <c r="AD425" s="149" t="s">
        <v>97</v>
      </c>
      <c r="AE425" s="149" t="s">
        <v>1204</v>
      </c>
      <c r="AF425" s="149" t="s">
        <v>1206</v>
      </c>
      <c r="AG425" s="149" t="s">
        <v>1207</v>
      </c>
      <c r="AH425" s="150" t="s">
        <v>1208</v>
      </c>
    </row>
    <row r="426" spans="1:34" ht="68.25" thickTop="1" x14ac:dyDescent="0.25">
      <c r="A426" s="908" t="s">
        <v>1179</v>
      </c>
      <c r="B426" s="911" t="s">
        <v>1179</v>
      </c>
      <c r="C426" s="911" t="s">
        <v>1122</v>
      </c>
      <c r="D426" s="914" t="s">
        <v>1123</v>
      </c>
      <c r="E426" s="911" t="s">
        <v>1124</v>
      </c>
      <c r="F426" s="911" t="s">
        <v>1125</v>
      </c>
      <c r="G426" s="911" t="s">
        <v>1180</v>
      </c>
      <c r="H426" s="911" t="s">
        <v>1181</v>
      </c>
      <c r="I426" s="911">
        <v>94</v>
      </c>
      <c r="J426" s="911" t="s">
        <v>113</v>
      </c>
      <c r="K426" s="923" t="s">
        <v>1210</v>
      </c>
      <c r="L426" s="948" t="s">
        <v>89</v>
      </c>
      <c r="M426" s="951" t="s">
        <v>1211</v>
      </c>
      <c r="N426" s="824">
        <v>0.2</v>
      </c>
      <c r="O426" s="923">
        <v>50</v>
      </c>
      <c r="P426" s="945" t="s">
        <v>113</v>
      </c>
      <c r="Q426" s="923" t="s">
        <v>208</v>
      </c>
      <c r="R426" s="786">
        <v>2000000</v>
      </c>
      <c r="S426" s="786"/>
      <c r="T426" s="786" t="s">
        <v>1185</v>
      </c>
      <c r="U426" s="923" t="s">
        <v>1203</v>
      </c>
      <c r="V426" s="923" t="s">
        <v>1204</v>
      </c>
      <c r="W426" s="6">
        <v>416</v>
      </c>
      <c r="X426" s="7" t="s">
        <v>95</v>
      </c>
      <c r="Y426" s="553" t="s">
        <v>1212</v>
      </c>
      <c r="Z426" s="438">
        <v>43132</v>
      </c>
      <c r="AA426" s="438">
        <v>43434</v>
      </c>
      <c r="AB426" s="439"/>
      <c r="AC426" s="11">
        <v>0.5</v>
      </c>
      <c r="AD426" s="440" t="s">
        <v>97</v>
      </c>
      <c r="AE426" s="440" t="s">
        <v>1204</v>
      </c>
      <c r="AF426" s="440" t="s">
        <v>1206</v>
      </c>
      <c r="AG426" s="440" t="s">
        <v>1207</v>
      </c>
      <c r="AH426" s="441" t="s">
        <v>1208</v>
      </c>
    </row>
    <row r="427" spans="1:34" ht="27.75" thickBot="1" x14ac:dyDescent="0.3">
      <c r="A427" s="910"/>
      <c r="B427" s="913"/>
      <c r="C427" s="913"/>
      <c r="D427" s="916"/>
      <c r="E427" s="913"/>
      <c r="F427" s="913"/>
      <c r="G427" s="913"/>
      <c r="H427" s="913"/>
      <c r="I427" s="913"/>
      <c r="J427" s="913"/>
      <c r="K427" s="925"/>
      <c r="L427" s="950"/>
      <c r="M427" s="953"/>
      <c r="N427" s="944"/>
      <c r="O427" s="925"/>
      <c r="P427" s="947"/>
      <c r="Q427" s="925"/>
      <c r="R427" s="787"/>
      <c r="S427" s="787"/>
      <c r="T427" s="787"/>
      <c r="U427" s="925"/>
      <c r="V427" s="925"/>
      <c r="W427" s="17">
        <v>417</v>
      </c>
      <c r="X427" s="18" t="s">
        <v>95</v>
      </c>
      <c r="Y427" s="552" t="s">
        <v>1213</v>
      </c>
      <c r="Z427" s="447">
        <v>43132</v>
      </c>
      <c r="AA427" s="447">
        <v>43434</v>
      </c>
      <c r="AB427" s="448"/>
      <c r="AC427" s="22">
        <v>0.5</v>
      </c>
      <c r="AD427" s="149" t="s">
        <v>97</v>
      </c>
      <c r="AE427" s="149" t="s">
        <v>1204</v>
      </c>
      <c r="AF427" s="149" t="s">
        <v>1206</v>
      </c>
      <c r="AG427" s="149" t="s">
        <v>1207</v>
      </c>
      <c r="AH427" s="150" t="s">
        <v>1208</v>
      </c>
    </row>
    <row r="428" spans="1:34" ht="27.75" thickTop="1" x14ac:dyDescent="0.25">
      <c r="A428" s="954" t="s">
        <v>1179</v>
      </c>
      <c r="B428" s="923" t="s">
        <v>1179</v>
      </c>
      <c r="C428" s="923" t="s">
        <v>1122</v>
      </c>
      <c r="D428" s="914" t="s">
        <v>1123</v>
      </c>
      <c r="E428" s="911" t="s">
        <v>1124</v>
      </c>
      <c r="F428" s="911" t="s">
        <v>1125</v>
      </c>
      <c r="G428" s="911" t="s">
        <v>1180</v>
      </c>
      <c r="H428" s="911" t="s">
        <v>1181</v>
      </c>
      <c r="I428" s="911">
        <v>94</v>
      </c>
      <c r="J428" s="911" t="s">
        <v>113</v>
      </c>
      <c r="K428" s="923" t="s">
        <v>1214</v>
      </c>
      <c r="L428" s="948" t="s">
        <v>89</v>
      </c>
      <c r="M428" s="951" t="s">
        <v>1215</v>
      </c>
      <c r="N428" s="824">
        <v>0.2</v>
      </c>
      <c r="O428" s="923">
        <v>100</v>
      </c>
      <c r="P428" s="945" t="s">
        <v>113</v>
      </c>
      <c r="Q428" s="923" t="s">
        <v>208</v>
      </c>
      <c r="R428" s="786">
        <v>40000000</v>
      </c>
      <c r="S428" s="786"/>
      <c r="T428" s="786" t="s">
        <v>1185</v>
      </c>
      <c r="U428" s="923" t="s">
        <v>1199</v>
      </c>
      <c r="V428" s="923" t="s">
        <v>1216</v>
      </c>
      <c r="W428" s="6">
        <v>418</v>
      </c>
      <c r="X428" s="7" t="s">
        <v>95</v>
      </c>
      <c r="Y428" s="553" t="s">
        <v>1217</v>
      </c>
      <c r="Z428" s="438">
        <v>43132</v>
      </c>
      <c r="AA428" s="438">
        <v>43434</v>
      </c>
      <c r="AB428" s="439"/>
      <c r="AC428" s="11">
        <v>0.3</v>
      </c>
      <c r="AD428" s="440" t="s">
        <v>97</v>
      </c>
      <c r="AE428" s="440" t="s">
        <v>1216</v>
      </c>
      <c r="AF428" s="440" t="s">
        <v>1199</v>
      </c>
      <c r="AG428" s="440" t="s">
        <v>1218</v>
      </c>
      <c r="AH428" s="441" t="s">
        <v>1219</v>
      </c>
    </row>
    <row r="429" spans="1:34" ht="40.5" x14ac:dyDescent="0.25">
      <c r="A429" s="955"/>
      <c r="B429" s="924"/>
      <c r="C429" s="924"/>
      <c r="D429" s="915"/>
      <c r="E429" s="912"/>
      <c r="F429" s="912"/>
      <c r="G429" s="912"/>
      <c r="H429" s="912"/>
      <c r="I429" s="912"/>
      <c r="J429" s="912"/>
      <c r="K429" s="924"/>
      <c r="L429" s="949"/>
      <c r="M429" s="952"/>
      <c r="N429" s="943"/>
      <c r="O429" s="924"/>
      <c r="P429" s="946"/>
      <c r="Q429" s="924"/>
      <c r="R429" s="812"/>
      <c r="S429" s="812"/>
      <c r="T429" s="812"/>
      <c r="U429" s="924"/>
      <c r="V429" s="924"/>
      <c r="W429" s="73">
        <v>419</v>
      </c>
      <c r="X429" s="74" t="s">
        <v>95</v>
      </c>
      <c r="Y429" s="551" t="s">
        <v>1220</v>
      </c>
      <c r="Z429" s="444">
        <v>43132</v>
      </c>
      <c r="AA429" s="444">
        <v>43434</v>
      </c>
      <c r="AB429" s="445"/>
      <c r="AC429" s="78">
        <v>0.35</v>
      </c>
      <c r="AD429" s="143" t="s">
        <v>97</v>
      </c>
      <c r="AE429" s="143" t="s">
        <v>1216</v>
      </c>
      <c r="AF429" s="143" t="s">
        <v>1199</v>
      </c>
      <c r="AG429" s="143" t="s">
        <v>1218</v>
      </c>
      <c r="AH429" s="144" t="s">
        <v>1219</v>
      </c>
    </row>
    <row r="430" spans="1:34" ht="41.25" thickBot="1" x14ac:dyDescent="0.3">
      <c r="A430" s="956"/>
      <c r="B430" s="925"/>
      <c r="C430" s="925"/>
      <c r="D430" s="916"/>
      <c r="E430" s="913"/>
      <c r="F430" s="913"/>
      <c r="G430" s="913"/>
      <c r="H430" s="913"/>
      <c r="I430" s="913"/>
      <c r="J430" s="913"/>
      <c r="K430" s="925"/>
      <c r="L430" s="950"/>
      <c r="M430" s="953"/>
      <c r="N430" s="944"/>
      <c r="O430" s="925"/>
      <c r="P430" s="947"/>
      <c r="Q430" s="925"/>
      <c r="R430" s="787"/>
      <c r="S430" s="787"/>
      <c r="T430" s="787"/>
      <c r="U430" s="925"/>
      <c r="V430" s="925"/>
      <c r="W430" s="17">
        <v>420</v>
      </c>
      <c r="X430" s="18" t="s">
        <v>95</v>
      </c>
      <c r="Y430" s="552" t="s">
        <v>1221</v>
      </c>
      <c r="Z430" s="447">
        <v>43192</v>
      </c>
      <c r="AA430" s="447">
        <v>43449</v>
      </c>
      <c r="AB430" s="448"/>
      <c r="AC430" s="22">
        <v>0.35</v>
      </c>
      <c r="AD430" s="149" t="s">
        <v>97</v>
      </c>
      <c r="AE430" s="149" t="s">
        <v>1216</v>
      </c>
      <c r="AF430" s="149" t="s">
        <v>1199</v>
      </c>
      <c r="AG430" s="149" t="s">
        <v>1218</v>
      </c>
      <c r="AH430" s="150" t="s">
        <v>1219</v>
      </c>
    </row>
    <row r="431" spans="1:34" ht="41.25" thickTop="1" x14ac:dyDescent="0.25">
      <c r="A431" s="908" t="s">
        <v>1121</v>
      </c>
      <c r="B431" s="911" t="s">
        <v>1121</v>
      </c>
      <c r="C431" s="911" t="s">
        <v>1122</v>
      </c>
      <c r="D431" s="914" t="s">
        <v>1123</v>
      </c>
      <c r="E431" s="911" t="s">
        <v>1124</v>
      </c>
      <c r="F431" s="911" t="s">
        <v>1125</v>
      </c>
      <c r="G431" s="911" t="s">
        <v>1126</v>
      </c>
      <c r="H431" s="911" t="s">
        <v>1127</v>
      </c>
      <c r="I431" s="911">
        <v>98</v>
      </c>
      <c r="J431" s="911" t="s">
        <v>113</v>
      </c>
      <c r="K431" s="937" t="s">
        <v>1222</v>
      </c>
      <c r="L431" s="940" t="s">
        <v>89</v>
      </c>
      <c r="M431" s="914" t="s">
        <v>1223</v>
      </c>
      <c r="N431" s="934">
        <v>5</v>
      </c>
      <c r="O431" s="923">
        <v>100</v>
      </c>
      <c r="P431" s="911" t="s">
        <v>113</v>
      </c>
      <c r="Q431" s="923" t="s">
        <v>476</v>
      </c>
      <c r="R431" s="837"/>
      <c r="S431" s="837"/>
      <c r="T431" s="786" t="s">
        <v>1130</v>
      </c>
      <c r="U431" s="905" t="s">
        <v>1224</v>
      </c>
      <c r="V431" s="905" t="s">
        <v>1225</v>
      </c>
      <c r="W431" s="6">
        <v>421</v>
      </c>
      <c r="X431" s="7" t="s">
        <v>95</v>
      </c>
      <c r="Y431" s="516" t="s">
        <v>1226</v>
      </c>
      <c r="Z431" s="450">
        <v>43101</v>
      </c>
      <c r="AA431" s="450">
        <v>43465</v>
      </c>
      <c r="AB431" s="134">
        <f t="shared" ref="AB431:AB462" si="22">+AA431-Z431</f>
        <v>364</v>
      </c>
      <c r="AC431" s="135">
        <v>0.1</v>
      </c>
      <c r="AD431" s="12" t="s">
        <v>259</v>
      </c>
      <c r="AE431" s="554" t="s">
        <v>1225</v>
      </c>
      <c r="AF431" s="516" t="s">
        <v>1224</v>
      </c>
      <c r="AG431" s="304" t="s">
        <v>1175</v>
      </c>
      <c r="AH431" s="555" t="s">
        <v>1227</v>
      </c>
    </row>
    <row r="432" spans="1:34" ht="40.5" x14ac:dyDescent="0.25">
      <c r="A432" s="909"/>
      <c r="B432" s="912"/>
      <c r="C432" s="912"/>
      <c r="D432" s="915"/>
      <c r="E432" s="912"/>
      <c r="F432" s="912"/>
      <c r="G432" s="912"/>
      <c r="H432" s="912"/>
      <c r="I432" s="912"/>
      <c r="J432" s="912"/>
      <c r="K432" s="938"/>
      <c r="L432" s="941"/>
      <c r="M432" s="915"/>
      <c r="N432" s="935"/>
      <c r="O432" s="924"/>
      <c r="P432" s="912"/>
      <c r="Q432" s="924"/>
      <c r="R432" s="842"/>
      <c r="S432" s="842"/>
      <c r="T432" s="812"/>
      <c r="U432" s="906"/>
      <c r="V432" s="906"/>
      <c r="W432" s="73">
        <v>422</v>
      </c>
      <c r="X432" s="74" t="s">
        <v>95</v>
      </c>
      <c r="Y432" s="556" t="s">
        <v>1228</v>
      </c>
      <c r="Z432" s="451">
        <v>43101</v>
      </c>
      <c r="AA432" s="451">
        <v>43465</v>
      </c>
      <c r="AB432" s="140">
        <f t="shared" si="22"/>
        <v>364</v>
      </c>
      <c r="AC432" s="343">
        <v>0.1</v>
      </c>
      <c r="AD432" s="79" t="s">
        <v>259</v>
      </c>
      <c r="AE432" s="557" t="s">
        <v>1225</v>
      </c>
      <c r="AF432" s="556" t="s">
        <v>1224</v>
      </c>
      <c r="AG432" s="305" t="s">
        <v>1175</v>
      </c>
      <c r="AH432" s="558" t="s">
        <v>1229</v>
      </c>
    </row>
    <row r="433" spans="1:34" ht="40.5" x14ac:dyDescent="0.25">
      <c r="A433" s="909"/>
      <c r="B433" s="912"/>
      <c r="C433" s="912"/>
      <c r="D433" s="915"/>
      <c r="E433" s="912"/>
      <c r="F433" s="912"/>
      <c r="G433" s="912"/>
      <c r="H433" s="912"/>
      <c r="I433" s="912"/>
      <c r="J433" s="912"/>
      <c r="K433" s="938"/>
      <c r="L433" s="941"/>
      <c r="M433" s="915"/>
      <c r="N433" s="935"/>
      <c r="O433" s="924"/>
      <c r="P433" s="912"/>
      <c r="Q433" s="924"/>
      <c r="R433" s="842"/>
      <c r="S433" s="842"/>
      <c r="T433" s="812"/>
      <c r="U433" s="906"/>
      <c r="V433" s="906"/>
      <c r="W433" s="73">
        <v>423</v>
      </c>
      <c r="X433" s="74" t="s">
        <v>95</v>
      </c>
      <c r="Y433" s="557" t="s">
        <v>1230</v>
      </c>
      <c r="Z433" s="451">
        <v>43101</v>
      </c>
      <c r="AA433" s="451">
        <v>43465</v>
      </c>
      <c r="AB433" s="140">
        <f t="shared" si="22"/>
        <v>364</v>
      </c>
      <c r="AC433" s="343">
        <v>0.1</v>
      </c>
      <c r="AD433" s="79" t="s">
        <v>259</v>
      </c>
      <c r="AE433" s="557" t="s">
        <v>1225</v>
      </c>
      <c r="AF433" s="556" t="s">
        <v>1224</v>
      </c>
      <c r="AG433" s="556" t="s">
        <v>1175</v>
      </c>
      <c r="AH433" s="558" t="s">
        <v>1231</v>
      </c>
    </row>
    <row r="434" spans="1:34" ht="54.75" thickBot="1" x14ac:dyDescent="0.3">
      <c r="A434" s="910"/>
      <c r="B434" s="913"/>
      <c r="C434" s="913"/>
      <c r="D434" s="916"/>
      <c r="E434" s="913"/>
      <c r="F434" s="913"/>
      <c r="G434" s="913"/>
      <c r="H434" s="913"/>
      <c r="I434" s="913"/>
      <c r="J434" s="913"/>
      <c r="K434" s="939"/>
      <c r="L434" s="942"/>
      <c r="M434" s="916"/>
      <c r="N434" s="936"/>
      <c r="O434" s="925"/>
      <c r="P434" s="913"/>
      <c r="Q434" s="925"/>
      <c r="R434" s="838"/>
      <c r="S434" s="838"/>
      <c r="T434" s="787"/>
      <c r="U434" s="907"/>
      <c r="V434" s="907"/>
      <c r="W434" s="17">
        <v>424</v>
      </c>
      <c r="X434" s="18" t="s">
        <v>95</v>
      </c>
      <c r="Y434" s="559" t="s">
        <v>1232</v>
      </c>
      <c r="Z434" s="452">
        <v>43101</v>
      </c>
      <c r="AA434" s="452">
        <v>43465</v>
      </c>
      <c r="AB434" s="146">
        <f t="shared" si="22"/>
        <v>364</v>
      </c>
      <c r="AC434" s="340">
        <v>0.7</v>
      </c>
      <c r="AD434" s="23" t="s">
        <v>259</v>
      </c>
      <c r="AE434" s="559" t="s">
        <v>1225</v>
      </c>
      <c r="AF434" s="520" t="s">
        <v>1224</v>
      </c>
      <c r="AG434" s="520" t="s">
        <v>1175</v>
      </c>
      <c r="AH434" s="560" t="s">
        <v>1233</v>
      </c>
    </row>
    <row r="435" spans="1:34" ht="54.75" thickTop="1" x14ac:dyDescent="0.25">
      <c r="A435" s="908" t="s">
        <v>1121</v>
      </c>
      <c r="B435" s="911" t="s">
        <v>1121</v>
      </c>
      <c r="C435" s="911" t="s">
        <v>1122</v>
      </c>
      <c r="D435" s="914" t="s">
        <v>1123</v>
      </c>
      <c r="E435" s="911" t="s">
        <v>1124</v>
      </c>
      <c r="F435" s="911" t="s">
        <v>1125</v>
      </c>
      <c r="G435" s="917" t="s">
        <v>1126</v>
      </c>
      <c r="H435" s="917" t="s">
        <v>1127</v>
      </c>
      <c r="I435" s="917">
        <v>98</v>
      </c>
      <c r="J435" s="917" t="s">
        <v>113</v>
      </c>
      <c r="K435" s="820" t="s">
        <v>1234</v>
      </c>
      <c r="L435" s="929" t="s">
        <v>11</v>
      </c>
      <c r="M435" s="914" t="s">
        <v>1235</v>
      </c>
      <c r="N435" s="920">
        <v>8</v>
      </c>
      <c r="O435" s="911">
        <v>100</v>
      </c>
      <c r="P435" s="911" t="s">
        <v>113</v>
      </c>
      <c r="Q435" s="923" t="s">
        <v>476</v>
      </c>
      <c r="R435" s="837"/>
      <c r="S435" s="926"/>
      <c r="T435" s="786" t="s">
        <v>1130</v>
      </c>
      <c r="U435" s="905" t="s">
        <v>1131</v>
      </c>
      <c r="V435" s="905" t="s">
        <v>1132</v>
      </c>
      <c r="W435" s="6">
        <v>425</v>
      </c>
      <c r="X435" s="7" t="s">
        <v>95</v>
      </c>
      <c r="Y435" s="554" t="s">
        <v>1236</v>
      </c>
      <c r="Z435" s="515">
        <v>43116</v>
      </c>
      <c r="AA435" s="515">
        <v>43465</v>
      </c>
      <c r="AB435" s="134">
        <f t="shared" si="22"/>
        <v>349</v>
      </c>
      <c r="AC435" s="561">
        <v>30</v>
      </c>
      <c r="AD435" s="12" t="s">
        <v>259</v>
      </c>
      <c r="AE435" s="517" t="s">
        <v>1134</v>
      </c>
      <c r="AF435" s="562" t="s">
        <v>1131</v>
      </c>
      <c r="AG435" s="554" t="s">
        <v>1135</v>
      </c>
      <c r="AH435" s="563" t="s">
        <v>1136</v>
      </c>
    </row>
    <row r="436" spans="1:34" ht="54" x14ac:dyDescent="0.25">
      <c r="A436" s="909"/>
      <c r="B436" s="912"/>
      <c r="C436" s="912"/>
      <c r="D436" s="915"/>
      <c r="E436" s="912"/>
      <c r="F436" s="912"/>
      <c r="G436" s="918"/>
      <c r="H436" s="918"/>
      <c r="I436" s="918"/>
      <c r="J436" s="918"/>
      <c r="K436" s="832"/>
      <c r="L436" s="930"/>
      <c r="M436" s="932"/>
      <c r="N436" s="921"/>
      <c r="O436" s="912"/>
      <c r="P436" s="912"/>
      <c r="Q436" s="924"/>
      <c r="R436" s="842"/>
      <c r="S436" s="927"/>
      <c r="T436" s="812"/>
      <c r="U436" s="906"/>
      <c r="V436" s="906"/>
      <c r="W436" s="73">
        <v>426</v>
      </c>
      <c r="X436" s="74" t="s">
        <v>95</v>
      </c>
      <c r="Y436" s="564" t="s">
        <v>1237</v>
      </c>
      <c r="Z436" s="565">
        <v>43101</v>
      </c>
      <c r="AA436" s="565">
        <v>43465</v>
      </c>
      <c r="AB436" s="140">
        <f>+AA436-Z436</f>
        <v>364</v>
      </c>
      <c r="AC436" s="566">
        <v>30</v>
      </c>
      <c r="AD436" s="79" t="s">
        <v>259</v>
      </c>
      <c r="AE436" s="557" t="s">
        <v>1157</v>
      </c>
      <c r="AF436" s="557" t="s">
        <v>1158</v>
      </c>
      <c r="AG436" s="564" t="s">
        <v>1159</v>
      </c>
      <c r="AH436" s="567" t="s">
        <v>1160</v>
      </c>
    </row>
    <row r="437" spans="1:34" ht="54.75" thickBot="1" x14ac:dyDescent="0.3">
      <c r="A437" s="910"/>
      <c r="B437" s="913"/>
      <c r="C437" s="913"/>
      <c r="D437" s="916"/>
      <c r="E437" s="913"/>
      <c r="F437" s="913"/>
      <c r="G437" s="919"/>
      <c r="H437" s="919"/>
      <c r="I437" s="919"/>
      <c r="J437" s="919"/>
      <c r="K437" s="833"/>
      <c r="L437" s="931"/>
      <c r="M437" s="933"/>
      <c r="N437" s="922"/>
      <c r="O437" s="913"/>
      <c r="P437" s="913"/>
      <c r="Q437" s="925"/>
      <c r="R437" s="838"/>
      <c r="S437" s="928"/>
      <c r="T437" s="787"/>
      <c r="U437" s="907"/>
      <c r="V437" s="907"/>
      <c r="W437" s="17">
        <v>427</v>
      </c>
      <c r="X437" s="18" t="s">
        <v>95</v>
      </c>
      <c r="Y437" s="568" t="s">
        <v>1238</v>
      </c>
      <c r="Z437" s="519">
        <v>43101</v>
      </c>
      <c r="AA437" s="519">
        <v>43465</v>
      </c>
      <c r="AB437" s="146">
        <f>+AA437-Z437</f>
        <v>364</v>
      </c>
      <c r="AC437" s="569">
        <v>40</v>
      </c>
      <c r="AD437" s="23" t="s">
        <v>97</v>
      </c>
      <c r="AE437" s="559" t="s">
        <v>1157</v>
      </c>
      <c r="AF437" s="559" t="s">
        <v>1158</v>
      </c>
      <c r="AG437" s="568" t="s">
        <v>1159</v>
      </c>
      <c r="AH437" s="570" t="s">
        <v>1160</v>
      </c>
    </row>
    <row r="438" spans="1:34" ht="41.25" thickTop="1" x14ac:dyDescent="0.25">
      <c r="A438" s="908" t="s">
        <v>1121</v>
      </c>
      <c r="B438" s="911" t="s">
        <v>1121</v>
      </c>
      <c r="C438" s="911" t="s">
        <v>1122</v>
      </c>
      <c r="D438" s="914" t="s">
        <v>1123</v>
      </c>
      <c r="E438" s="911" t="s">
        <v>1124</v>
      </c>
      <c r="F438" s="911" t="s">
        <v>1125</v>
      </c>
      <c r="G438" s="917" t="s">
        <v>1126</v>
      </c>
      <c r="H438" s="917" t="s">
        <v>1127</v>
      </c>
      <c r="I438" s="917">
        <v>98</v>
      </c>
      <c r="J438" s="917" t="s">
        <v>113</v>
      </c>
      <c r="K438" s="820" t="s">
        <v>1239</v>
      </c>
      <c r="L438" s="929" t="s">
        <v>11</v>
      </c>
      <c r="M438" s="914" t="s">
        <v>1240</v>
      </c>
      <c r="N438" s="920">
        <v>7</v>
      </c>
      <c r="O438" s="911">
        <v>100</v>
      </c>
      <c r="P438" s="911" t="s">
        <v>113</v>
      </c>
      <c r="Q438" s="923" t="s">
        <v>476</v>
      </c>
      <c r="R438" s="837"/>
      <c r="S438" s="837"/>
      <c r="T438" s="786" t="s">
        <v>1130</v>
      </c>
      <c r="U438" s="905" t="s">
        <v>1131</v>
      </c>
      <c r="V438" s="905" t="s">
        <v>1132</v>
      </c>
      <c r="W438" s="6">
        <v>428</v>
      </c>
      <c r="X438" s="7" t="s">
        <v>95</v>
      </c>
      <c r="Y438" s="517" t="s">
        <v>1241</v>
      </c>
      <c r="Z438" s="515">
        <v>43101</v>
      </c>
      <c r="AA438" s="515">
        <v>43465</v>
      </c>
      <c r="AB438" s="134">
        <f t="shared" si="22"/>
        <v>364</v>
      </c>
      <c r="AC438" s="571">
        <v>20</v>
      </c>
      <c r="AD438" s="12" t="s">
        <v>97</v>
      </c>
      <c r="AE438" s="554" t="s">
        <v>1132</v>
      </c>
      <c r="AF438" s="562" t="s">
        <v>1131</v>
      </c>
      <c r="AG438" s="517"/>
      <c r="AH438" s="563"/>
    </row>
    <row r="439" spans="1:34" ht="54" x14ac:dyDescent="0.25">
      <c r="A439" s="909"/>
      <c r="B439" s="912"/>
      <c r="C439" s="912"/>
      <c r="D439" s="915"/>
      <c r="E439" s="912"/>
      <c r="F439" s="912"/>
      <c r="G439" s="918"/>
      <c r="H439" s="918"/>
      <c r="I439" s="918"/>
      <c r="J439" s="918"/>
      <c r="K439" s="832"/>
      <c r="L439" s="930"/>
      <c r="M439" s="932"/>
      <c r="N439" s="921"/>
      <c r="O439" s="912"/>
      <c r="P439" s="912"/>
      <c r="Q439" s="924"/>
      <c r="R439" s="842"/>
      <c r="S439" s="842"/>
      <c r="T439" s="812"/>
      <c r="U439" s="906"/>
      <c r="V439" s="906"/>
      <c r="W439" s="73">
        <v>429</v>
      </c>
      <c r="X439" s="74" t="s">
        <v>95</v>
      </c>
      <c r="Y439" s="572" t="s">
        <v>1242</v>
      </c>
      <c r="Z439" s="565">
        <v>43101</v>
      </c>
      <c r="AA439" s="565">
        <v>43465</v>
      </c>
      <c r="AB439" s="140">
        <f t="shared" si="22"/>
        <v>364</v>
      </c>
      <c r="AC439" s="573">
        <v>20</v>
      </c>
      <c r="AD439" s="79" t="s">
        <v>97</v>
      </c>
      <c r="AE439" s="557" t="s">
        <v>1132</v>
      </c>
      <c r="AF439" s="557" t="s">
        <v>1139</v>
      </c>
      <c r="AG439" s="557" t="s">
        <v>1135</v>
      </c>
      <c r="AH439" s="567" t="s">
        <v>1243</v>
      </c>
    </row>
    <row r="440" spans="1:34" ht="67.5" x14ac:dyDescent="0.25">
      <c r="A440" s="909"/>
      <c r="B440" s="912"/>
      <c r="C440" s="912"/>
      <c r="D440" s="915"/>
      <c r="E440" s="912"/>
      <c r="F440" s="912"/>
      <c r="G440" s="918"/>
      <c r="H440" s="918"/>
      <c r="I440" s="918"/>
      <c r="J440" s="918"/>
      <c r="K440" s="832"/>
      <c r="L440" s="930"/>
      <c r="M440" s="932"/>
      <c r="N440" s="921"/>
      <c r="O440" s="912"/>
      <c r="P440" s="912"/>
      <c r="Q440" s="924"/>
      <c r="R440" s="842"/>
      <c r="S440" s="842"/>
      <c r="T440" s="812"/>
      <c r="U440" s="906"/>
      <c r="V440" s="906"/>
      <c r="W440" s="73">
        <v>430</v>
      </c>
      <c r="X440" s="574" t="s">
        <v>95</v>
      </c>
      <c r="Y440" s="564" t="s">
        <v>1244</v>
      </c>
      <c r="Z440" s="565">
        <v>43101</v>
      </c>
      <c r="AA440" s="565">
        <v>43465</v>
      </c>
      <c r="AB440" s="140">
        <f t="shared" si="22"/>
        <v>364</v>
      </c>
      <c r="AC440" s="573">
        <v>30</v>
      </c>
      <c r="AD440" s="79" t="s">
        <v>97</v>
      </c>
      <c r="AE440" s="557" t="s">
        <v>1157</v>
      </c>
      <c r="AF440" s="557" t="s">
        <v>1158</v>
      </c>
      <c r="AG440" s="564" t="s">
        <v>827</v>
      </c>
      <c r="AH440" s="567" t="s">
        <v>1245</v>
      </c>
    </row>
    <row r="441" spans="1:34" ht="108.75" thickBot="1" x14ac:dyDescent="0.3">
      <c r="A441" s="910"/>
      <c r="B441" s="913"/>
      <c r="C441" s="913"/>
      <c r="D441" s="916"/>
      <c r="E441" s="913"/>
      <c r="F441" s="913"/>
      <c r="G441" s="919"/>
      <c r="H441" s="919"/>
      <c r="I441" s="919"/>
      <c r="J441" s="919"/>
      <c r="K441" s="833"/>
      <c r="L441" s="931"/>
      <c r="M441" s="933"/>
      <c r="N441" s="922"/>
      <c r="O441" s="913"/>
      <c r="P441" s="913"/>
      <c r="Q441" s="925"/>
      <c r="R441" s="838"/>
      <c r="S441" s="838"/>
      <c r="T441" s="787"/>
      <c r="U441" s="907"/>
      <c r="V441" s="907"/>
      <c r="W441" s="17">
        <v>431</v>
      </c>
      <c r="X441" s="575" t="s">
        <v>95</v>
      </c>
      <c r="Y441" s="568" t="s">
        <v>1246</v>
      </c>
      <c r="Z441" s="519">
        <v>43101</v>
      </c>
      <c r="AA441" s="519">
        <v>43465</v>
      </c>
      <c r="AB441" s="146">
        <f t="shared" si="22"/>
        <v>364</v>
      </c>
      <c r="AC441" s="569">
        <v>30</v>
      </c>
      <c r="AD441" s="23" t="s">
        <v>97</v>
      </c>
      <c r="AE441" s="559" t="s">
        <v>1157</v>
      </c>
      <c r="AF441" s="559" t="s">
        <v>1158</v>
      </c>
      <c r="AG441" s="568" t="s">
        <v>827</v>
      </c>
      <c r="AH441" s="570" t="s">
        <v>1245</v>
      </c>
    </row>
    <row r="442" spans="1:34" ht="55.5" thickTop="1" thickBot="1" x14ac:dyDescent="0.3">
      <c r="A442" s="346" t="s">
        <v>1121</v>
      </c>
      <c r="B442" s="488" t="s">
        <v>1121</v>
      </c>
      <c r="C442" s="488" t="s">
        <v>1122</v>
      </c>
      <c r="D442" s="490" t="s">
        <v>1123</v>
      </c>
      <c r="E442" s="488" t="s">
        <v>1124</v>
      </c>
      <c r="F442" s="488" t="s">
        <v>1125</v>
      </c>
      <c r="G442" s="489" t="s">
        <v>1126</v>
      </c>
      <c r="H442" s="488" t="s">
        <v>1127</v>
      </c>
      <c r="I442" s="576">
        <v>98</v>
      </c>
      <c r="J442" s="576" t="s">
        <v>113</v>
      </c>
      <c r="K442" s="320" t="s">
        <v>1247</v>
      </c>
      <c r="L442" s="577" t="s">
        <v>11</v>
      </c>
      <c r="M442" s="490" t="s">
        <v>1248</v>
      </c>
      <c r="N442" s="578">
        <v>9</v>
      </c>
      <c r="O442" s="489">
        <v>95</v>
      </c>
      <c r="P442" s="489" t="s">
        <v>113</v>
      </c>
      <c r="Q442" s="494" t="s">
        <v>476</v>
      </c>
      <c r="R442" s="61"/>
      <c r="S442" s="61"/>
      <c r="T442" s="579" t="s">
        <v>1130</v>
      </c>
      <c r="U442" s="580" t="s">
        <v>1131</v>
      </c>
      <c r="V442" s="581" t="s">
        <v>1134</v>
      </c>
      <c r="W442" s="36">
        <v>432</v>
      </c>
      <c r="X442" s="582" t="s">
        <v>95</v>
      </c>
      <c r="Y442" s="583" t="s">
        <v>1249</v>
      </c>
      <c r="Z442" s="584"/>
      <c r="AA442" s="584"/>
      <c r="AB442" s="584"/>
      <c r="AC442" s="584"/>
      <c r="AD442" s="584"/>
      <c r="AE442" s="585" t="s">
        <v>1134</v>
      </c>
      <c r="AF442" s="580" t="s">
        <v>1131</v>
      </c>
      <c r="AG442" s="584"/>
      <c r="AH442" s="586"/>
    </row>
    <row r="443" spans="1:34" ht="69" thickTop="1" thickBot="1" x14ac:dyDescent="0.3">
      <c r="A443" s="346" t="s">
        <v>1121</v>
      </c>
      <c r="B443" s="488" t="s">
        <v>1121</v>
      </c>
      <c r="C443" s="488" t="s">
        <v>1122</v>
      </c>
      <c r="D443" s="490" t="s">
        <v>1123</v>
      </c>
      <c r="E443" s="488" t="s">
        <v>1124</v>
      </c>
      <c r="F443" s="488" t="s">
        <v>1125</v>
      </c>
      <c r="G443" s="489" t="s">
        <v>1126</v>
      </c>
      <c r="H443" s="488" t="s">
        <v>1127</v>
      </c>
      <c r="I443" s="576">
        <v>98</v>
      </c>
      <c r="J443" s="576" t="s">
        <v>113</v>
      </c>
      <c r="K443" s="587" t="s">
        <v>1250</v>
      </c>
      <c r="L443" s="577" t="s">
        <v>11</v>
      </c>
      <c r="M443" s="37" t="s">
        <v>1251</v>
      </c>
      <c r="N443" s="578">
        <v>8</v>
      </c>
      <c r="O443" s="537">
        <v>100</v>
      </c>
      <c r="P443" s="537" t="s">
        <v>113</v>
      </c>
      <c r="Q443" s="588"/>
      <c r="R443" s="61" t="s">
        <v>1252</v>
      </c>
      <c r="S443" s="537"/>
      <c r="T443" s="579" t="s">
        <v>1130</v>
      </c>
      <c r="U443" s="580" t="s">
        <v>1131</v>
      </c>
      <c r="V443" s="584"/>
      <c r="W443" s="36">
        <v>433</v>
      </c>
      <c r="X443" s="582" t="s">
        <v>95</v>
      </c>
      <c r="Y443" s="500" t="s">
        <v>1251</v>
      </c>
      <c r="Z443" s="584"/>
      <c r="AA443" s="584"/>
      <c r="AB443" s="584"/>
      <c r="AC443" s="584"/>
      <c r="AD443" s="584"/>
      <c r="AE443" s="497" t="s">
        <v>1157</v>
      </c>
      <c r="AF443" s="497" t="s">
        <v>1139</v>
      </c>
      <c r="AG443" s="584"/>
      <c r="AH443" s="586"/>
    </row>
    <row r="444" spans="1:34" ht="27.75" thickTop="1" x14ac:dyDescent="0.25">
      <c r="A444" s="888" t="s">
        <v>1253</v>
      </c>
      <c r="B444" s="890" t="s">
        <v>1253</v>
      </c>
      <c r="C444" s="890" t="s">
        <v>1254</v>
      </c>
      <c r="D444" s="892" t="s">
        <v>1255</v>
      </c>
      <c r="E444" s="890" t="s">
        <v>1256</v>
      </c>
      <c r="F444" s="890" t="s">
        <v>1257</v>
      </c>
      <c r="G444" s="890" t="s">
        <v>1258</v>
      </c>
      <c r="H444" s="890" t="s">
        <v>1259</v>
      </c>
      <c r="I444" s="792">
        <v>10</v>
      </c>
      <c r="J444" s="792" t="s">
        <v>87</v>
      </c>
      <c r="K444" s="792" t="s">
        <v>1260</v>
      </c>
      <c r="L444" s="858" t="s">
        <v>89</v>
      </c>
      <c r="M444" s="796" t="s">
        <v>1261</v>
      </c>
      <c r="N444" s="894">
        <v>0.2</v>
      </c>
      <c r="O444" s="792">
        <v>1</v>
      </c>
      <c r="P444" s="792" t="s">
        <v>91</v>
      </c>
      <c r="Q444" s="792" t="s">
        <v>1262</v>
      </c>
      <c r="R444" s="837"/>
      <c r="S444" s="837"/>
      <c r="T444" s="898"/>
      <c r="U444" s="792" t="s">
        <v>1263</v>
      </c>
      <c r="V444" s="792" t="s">
        <v>1264</v>
      </c>
      <c r="W444" s="6">
        <v>434</v>
      </c>
      <c r="X444" s="589" t="s">
        <v>95</v>
      </c>
      <c r="Y444" s="399" t="s">
        <v>1265</v>
      </c>
      <c r="Z444" s="453">
        <v>43101</v>
      </c>
      <c r="AA444" s="453">
        <v>43132</v>
      </c>
      <c r="AB444" s="151">
        <f t="shared" si="22"/>
        <v>31</v>
      </c>
      <c r="AC444" s="135">
        <v>0.3</v>
      </c>
      <c r="AD444" s="454" t="s">
        <v>97</v>
      </c>
      <c r="AE444" s="590"/>
      <c r="AF444" s="590"/>
      <c r="AG444" s="590"/>
      <c r="AH444" s="591"/>
    </row>
    <row r="445" spans="1:34" x14ac:dyDescent="0.25">
      <c r="A445" s="903"/>
      <c r="B445" s="901"/>
      <c r="C445" s="901"/>
      <c r="D445" s="904"/>
      <c r="E445" s="901"/>
      <c r="F445" s="901"/>
      <c r="G445" s="901"/>
      <c r="H445" s="901"/>
      <c r="I445" s="808"/>
      <c r="J445" s="808"/>
      <c r="K445" s="808"/>
      <c r="L445" s="859"/>
      <c r="M445" s="809"/>
      <c r="N445" s="900"/>
      <c r="O445" s="808"/>
      <c r="P445" s="808"/>
      <c r="Q445" s="808"/>
      <c r="R445" s="842"/>
      <c r="S445" s="842"/>
      <c r="T445" s="902"/>
      <c r="U445" s="808"/>
      <c r="V445" s="808"/>
      <c r="W445" s="73">
        <v>435</v>
      </c>
      <c r="X445" s="400" t="s">
        <v>95</v>
      </c>
      <c r="Y445" s="370" t="s">
        <v>1266</v>
      </c>
      <c r="Z445" s="358">
        <v>43133</v>
      </c>
      <c r="AA445" s="358">
        <v>43159</v>
      </c>
      <c r="AB445" s="153">
        <f t="shared" si="22"/>
        <v>26</v>
      </c>
      <c r="AC445" s="343">
        <v>0.4</v>
      </c>
      <c r="AD445" s="372" t="s">
        <v>97</v>
      </c>
      <c r="AE445" s="592"/>
      <c r="AF445" s="592"/>
      <c r="AG445" s="592"/>
      <c r="AH445" s="593"/>
    </row>
    <row r="446" spans="1:34" ht="15.75" thickBot="1" x14ac:dyDescent="0.3">
      <c r="A446" s="889"/>
      <c r="B446" s="891"/>
      <c r="C446" s="891"/>
      <c r="D446" s="893"/>
      <c r="E446" s="891"/>
      <c r="F446" s="891"/>
      <c r="G446" s="891"/>
      <c r="H446" s="891"/>
      <c r="I446" s="793"/>
      <c r="J446" s="793"/>
      <c r="K446" s="793"/>
      <c r="L446" s="860"/>
      <c r="M446" s="804"/>
      <c r="N446" s="895"/>
      <c r="O446" s="793"/>
      <c r="P446" s="793"/>
      <c r="Q446" s="793"/>
      <c r="R446" s="838"/>
      <c r="S446" s="838"/>
      <c r="T446" s="899"/>
      <c r="U446" s="793"/>
      <c r="V446" s="793"/>
      <c r="W446" s="17">
        <v>436</v>
      </c>
      <c r="X446" s="594" t="s">
        <v>95</v>
      </c>
      <c r="Y446" s="595" t="s">
        <v>1267</v>
      </c>
      <c r="Z446" s="459">
        <v>43160</v>
      </c>
      <c r="AA446" s="459">
        <v>43189</v>
      </c>
      <c r="AB446" s="154">
        <f t="shared" si="22"/>
        <v>29</v>
      </c>
      <c r="AC446" s="22">
        <v>0.3</v>
      </c>
      <c r="AD446" s="23" t="s">
        <v>97</v>
      </c>
      <c r="AE446" s="23"/>
      <c r="AF446" s="23"/>
      <c r="AG446" s="23"/>
      <c r="AH446" s="82"/>
    </row>
    <row r="447" spans="1:34" ht="23.25" customHeight="1" thickTop="1" x14ac:dyDescent="0.25">
      <c r="A447" s="888" t="s">
        <v>1253</v>
      </c>
      <c r="B447" s="890" t="s">
        <v>1253</v>
      </c>
      <c r="C447" s="890" t="s">
        <v>1254</v>
      </c>
      <c r="D447" s="892" t="s">
        <v>1255</v>
      </c>
      <c r="E447" s="890" t="s">
        <v>1256</v>
      </c>
      <c r="F447" s="890" t="s">
        <v>1257</v>
      </c>
      <c r="G447" s="890" t="s">
        <v>1258</v>
      </c>
      <c r="H447" s="890" t="s">
        <v>1259</v>
      </c>
      <c r="I447" s="792">
        <v>10</v>
      </c>
      <c r="J447" s="792" t="s">
        <v>87</v>
      </c>
      <c r="K447" s="792" t="s">
        <v>1268</v>
      </c>
      <c r="L447" s="858" t="s">
        <v>89</v>
      </c>
      <c r="M447" s="796" t="s">
        <v>1269</v>
      </c>
      <c r="N447" s="894">
        <v>0.1</v>
      </c>
      <c r="O447" s="792">
        <v>8</v>
      </c>
      <c r="P447" s="792" t="s">
        <v>91</v>
      </c>
      <c r="Q447" s="792" t="s">
        <v>208</v>
      </c>
      <c r="R447" s="837"/>
      <c r="S447" s="837"/>
      <c r="T447" s="898"/>
      <c r="U447" s="792" t="s">
        <v>1263</v>
      </c>
      <c r="V447" s="792" t="s">
        <v>1264</v>
      </c>
      <c r="W447" s="6">
        <v>437</v>
      </c>
      <c r="X447" s="589" t="s">
        <v>95</v>
      </c>
      <c r="Y447" s="399" t="s">
        <v>1270</v>
      </c>
      <c r="Z447" s="453">
        <v>43101</v>
      </c>
      <c r="AA447" s="453">
        <v>43132</v>
      </c>
      <c r="AB447" s="151">
        <f t="shared" si="22"/>
        <v>31</v>
      </c>
      <c r="AC447" s="135">
        <v>0.3</v>
      </c>
      <c r="AD447" s="12" t="s">
        <v>97</v>
      </c>
      <c r="AE447" s="12"/>
      <c r="AF447" s="12"/>
      <c r="AG447" s="12"/>
      <c r="AH447" s="72"/>
    </row>
    <row r="448" spans="1:34" x14ac:dyDescent="0.25">
      <c r="A448" s="903"/>
      <c r="B448" s="901"/>
      <c r="C448" s="901"/>
      <c r="D448" s="904"/>
      <c r="E448" s="901"/>
      <c r="F448" s="901"/>
      <c r="G448" s="901"/>
      <c r="H448" s="901"/>
      <c r="I448" s="808"/>
      <c r="J448" s="808"/>
      <c r="K448" s="808"/>
      <c r="L448" s="859"/>
      <c r="M448" s="809"/>
      <c r="N448" s="900"/>
      <c r="O448" s="808"/>
      <c r="P448" s="808"/>
      <c r="Q448" s="808"/>
      <c r="R448" s="842"/>
      <c r="S448" s="842"/>
      <c r="T448" s="902"/>
      <c r="U448" s="808"/>
      <c r="V448" s="808"/>
      <c r="W448" s="73">
        <v>438</v>
      </c>
      <c r="X448" s="400" t="s">
        <v>95</v>
      </c>
      <c r="Y448" s="370" t="s">
        <v>1271</v>
      </c>
      <c r="Z448" s="358">
        <v>43101</v>
      </c>
      <c r="AA448" s="358">
        <v>43434</v>
      </c>
      <c r="AB448" s="153">
        <f t="shared" si="22"/>
        <v>333</v>
      </c>
      <c r="AC448" s="343">
        <v>0.3</v>
      </c>
      <c r="AD448" s="79" t="s">
        <v>97</v>
      </c>
      <c r="AE448" s="79"/>
      <c r="AF448" s="79"/>
      <c r="AG448" s="79"/>
      <c r="AH448" s="80"/>
    </row>
    <row r="449" spans="1:34" ht="15.75" thickBot="1" x14ac:dyDescent="0.3">
      <c r="A449" s="889"/>
      <c r="B449" s="891"/>
      <c r="C449" s="891"/>
      <c r="D449" s="893"/>
      <c r="E449" s="891"/>
      <c r="F449" s="891"/>
      <c r="G449" s="891"/>
      <c r="H449" s="891"/>
      <c r="I449" s="793"/>
      <c r="J449" s="793"/>
      <c r="K449" s="793"/>
      <c r="L449" s="860"/>
      <c r="M449" s="804"/>
      <c r="N449" s="895"/>
      <c r="O449" s="793"/>
      <c r="P449" s="793"/>
      <c r="Q449" s="793"/>
      <c r="R449" s="838"/>
      <c r="S449" s="838"/>
      <c r="T449" s="899"/>
      <c r="U449" s="793"/>
      <c r="V449" s="793"/>
      <c r="W449" s="17">
        <v>439</v>
      </c>
      <c r="X449" s="594" t="s">
        <v>95</v>
      </c>
      <c r="Y449" s="307" t="s">
        <v>1272</v>
      </c>
      <c r="Z449" s="459">
        <v>43405</v>
      </c>
      <c r="AA449" s="459">
        <v>43434</v>
      </c>
      <c r="AB449" s="154">
        <f t="shared" si="22"/>
        <v>29</v>
      </c>
      <c r="AC449" s="340">
        <v>0.4</v>
      </c>
      <c r="AD449" s="23" t="s">
        <v>97</v>
      </c>
      <c r="AE449" s="23"/>
      <c r="AF449" s="23"/>
      <c r="AG449" s="23"/>
      <c r="AH449" s="82"/>
    </row>
    <row r="450" spans="1:34" ht="15.75" thickTop="1" x14ac:dyDescent="0.25">
      <c r="A450" s="888" t="s">
        <v>1253</v>
      </c>
      <c r="B450" s="890" t="s">
        <v>1253</v>
      </c>
      <c r="C450" s="890" t="s">
        <v>1254</v>
      </c>
      <c r="D450" s="892" t="s">
        <v>1255</v>
      </c>
      <c r="E450" s="890" t="s">
        <v>1256</v>
      </c>
      <c r="F450" s="890" t="s">
        <v>1257</v>
      </c>
      <c r="G450" s="890" t="s">
        <v>1258</v>
      </c>
      <c r="H450" s="890" t="s">
        <v>1259</v>
      </c>
      <c r="I450" s="792">
        <v>10</v>
      </c>
      <c r="J450" s="792" t="s">
        <v>87</v>
      </c>
      <c r="K450" s="792" t="s">
        <v>1273</v>
      </c>
      <c r="L450" s="794" t="s">
        <v>89</v>
      </c>
      <c r="M450" s="796" t="s">
        <v>1274</v>
      </c>
      <c r="N450" s="894">
        <v>0.1</v>
      </c>
      <c r="O450" s="792">
        <v>1</v>
      </c>
      <c r="P450" s="896" t="s">
        <v>91</v>
      </c>
      <c r="Q450" s="792" t="s">
        <v>1262</v>
      </c>
      <c r="R450" s="837"/>
      <c r="S450" s="837"/>
      <c r="T450" s="898"/>
      <c r="U450" s="792" t="s">
        <v>1263</v>
      </c>
      <c r="V450" s="792" t="s">
        <v>1264</v>
      </c>
      <c r="W450" s="6">
        <v>440</v>
      </c>
      <c r="X450" s="589" t="s">
        <v>95</v>
      </c>
      <c r="Y450" s="399" t="s">
        <v>1275</v>
      </c>
      <c r="Z450" s="453">
        <v>43147</v>
      </c>
      <c r="AA450" s="453">
        <v>43190</v>
      </c>
      <c r="AB450" s="151">
        <f t="shared" si="22"/>
        <v>43</v>
      </c>
      <c r="AC450" s="135">
        <v>0.5</v>
      </c>
      <c r="AD450" s="12" t="s">
        <v>97</v>
      </c>
      <c r="AE450" s="12"/>
      <c r="AF450" s="12"/>
      <c r="AG450" s="12"/>
      <c r="AH450" s="72"/>
    </row>
    <row r="451" spans="1:34" ht="27.75" customHeight="1" thickBot="1" x14ac:dyDescent="0.3">
      <c r="A451" s="889"/>
      <c r="B451" s="891"/>
      <c r="C451" s="891"/>
      <c r="D451" s="893"/>
      <c r="E451" s="891"/>
      <c r="F451" s="891"/>
      <c r="G451" s="891"/>
      <c r="H451" s="891"/>
      <c r="I451" s="793"/>
      <c r="J451" s="793"/>
      <c r="K451" s="793"/>
      <c r="L451" s="844"/>
      <c r="M451" s="804"/>
      <c r="N451" s="895"/>
      <c r="O451" s="793"/>
      <c r="P451" s="897"/>
      <c r="Q451" s="793"/>
      <c r="R451" s="838"/>
      <c r="S451" s="838"/>
      <c r="T451" s="899"/>
      <c r="U451" s="793"/>
      <c r="V451" s="793"/>
      <c r="W451" s="17">
        <v>441</v>
      </c>
      <c r="X451" s="594" t="s">
        <v>95</v>
      </c>
      <c r="Y451" s="307" t="s">
        <v>1276</v>
      </c>
      <c r="Z451" s="459">
        <v>43191</v>
      </c>
      <c r="AA451" s="459">
        <v>43281</v>
      </c>
      <c r="AB451" s="154">
        <f t="shared" si="22"/>
        <v>90</v>
      </c>
      <c r="AC451" s="340">
        <v>0.5</v>
      </c>
      <c r="AD451" s="23" t="s">
        <v>97</v>
      </c>
      <c r="AE451" s="23"/>
      <c r="AF451" s="23"/>
      <c r="AG451" s="23"/>
      <c r="AH451" s="82"/>
    </row>
    <row r="452" spans="1:34" ht="25.5" customHeight="1" thickTop="1" x14ac:dyDescent="0.25">
      <c r="A452" s="888" t="s">
        <v>1253</v>
      </c>
      <c r="B452" s="890" t="s">
        <v>1253</v>
      </c>
      <c r="C452" s="890" t="s">
        <v>1254</v>
      </c>
      <c r="D452" s="892" t="s">
        <v>1255</v>
      </c>
      <c r="E452" s="890" t="s">
        <v>1256</v>
      </c>
      <c r="F452" s="890" t="s">
        <v>1257</v>
      </c>
      <c r="G452" s="890" t="s">
        <v>1258</v>
      </c>
      <c r="H452" s="890" t="s">
        <v>1259</v>
      </c>
      <c r="I452" s="792">
        <v>10</v>
      </c>
      <c r="J452" s="792" t="s">
        <v>87</v>
      </c>
      <c r="K452" s="792" t="s">
        <v>1277</v>
      </c>
      <c r="L452" s="794" t="s">
        <v>89</v>
      </c>
      <c r="M452" s="796" t="s">
        <v>1278</v>
      </c>
      <c r="N452" s="894">
        <v>0.1</v>
      </c>
      <c r="O452" s="792">
        <v>90</v>
      </c>
      <c r="P452" s="792" t="s">
        <v>91</v>
      </c>
      <c r="Q452" s="792" t="s">
        <v>621</v>
      </c>
      <c r="R452" s="837"/>
      <c r="S452" s="837"/>
      <c r="T452" s="898"/>
      <c r="U452" s="792" t="s">
        <v>1263</v>
      </c>
      <c r="V452" s="792" t="s">
        <v>1264</v>
      </c>
      <c r="W452" s="6">
        <v>442</v>
      </c>
      <c r="X452" s="589" t="s">
        <v>95</v>
      </c>
      <c r="Y452" s="399" t="s">
        <v>1279</v>
      </c>
      <c r="Z452" s="453">
        <v>43405</v>
      </c>
      <c r="AA452" s="453">
        <v>43434</v>
      </c>
      <c r="AB452" s="151">
        <f t="shared" si="22"/>
        <v>29</v>
      </c>
      <c r="AC452" s="135">
        <v>0.5</v>
      </c>
      <c r="AD452" s="12" t="s">
        <v>97</v>
      </c>
      <c r="AE452" s="12"/>
      <c r="AF452" s="12"/>
      <c r="AG452" s="12"/>
      <c r="AH452" s="72"/>
    </row>
    <row r="453" spans="1:34" ht="15.75" thickBot="1" x14ac:dyDescent="0.3">
      <c r="A453" s="889"/>
      <c r="B453" s="891"/>
      <c r="C453" s="891"/>
      <c r="D453" s="893"/>
      <c r="E453" s="891"/>
      <c r="F453" s="891"/>
      <c r="G453" s="891"/>
      <c r="H453" s="891"/>
      <c r="I453" s="793"/>
      <c r="J453" s="793"/>
      <c r="K453" s="793"/>
      <c r="L453" s="844"/>
      <c r="M453" s="804"/>
      <c r="N453" s="895"/>
      <c r="O453" s="793"/>
      <c r="P453" s="793"/>
      <c r="Q453" s="793"/>
      <c r="R453" s="838"/>
      <c r="S453" s="838"/>
      <c r="T453" s="899"/>
      <c r="U453" s="793"/>
      <c r="V453" s="793"/>
      <c r="W453" s="17">
        <v>443</v>
      </c>
      <c r="X453" s="594" t="s">
        <v>95</v>
      </c>
      <c r="Y453" s="307" t="s">
        <v>1280</v>
      </c>
      <c r="Z453" s="459">
        <v>43419</v>
      </c>
      <c r="AA453" s="459">
        <v>43434</v>
      </c>
      <c r="AB453" s="154">
        <f t="shared" si="22"/>
        <v>15</v>
      </c>
      <c r="AC453" s="340">
        <v>0.5</v>
      </c>
      <c r="AD453" s="23" t="s">
        <v>97</v>
      </c>
      <c r="AE453" s="23"/>
      <c r="AF453" s="23"/>
      <c r="AG453" s="23"/>
      <c r="AH453" s="82"/>
    </row>
    <row r="454" spans="1:34" ht="27.75" thickTop="1" x14ac:dyDescent="0.25">
      <c r="A454" s="888" t="s">
        <v>1253</v>
      </c>
      <c r="B454" s="890" t="s">
        <v>1253</v>
      </c>
      <c r="C454" s="890" t="s">
        <v>1254</v>
      </c>
      <c r="D454" s="892" t="s">
        <v>1255</v>
      </c>
      <c r="E454" s="890" t="s">
        <v>1281</v>
      </c>
      <c r="F454" s="890" t="s">
        <v>1282</v>
      </c>
      <c r="G454" s="890" t="s">
        <v>1283</v>
      </c>
      <c r="H454" s="890" t="s">
        <v>1284</v>
      </c>
      <c r="I454" s="792">
        <v>16</v>
      </c>
      <c r="J454" s="792" t="s">
        <v>87</v>
      </c>
      <c r="K454" s="792" t="s">
        <v>1285</v>
      </c>
      <c r="L454" s="794" t="s">
        <v>89</v>
      </c>
      <c r="M454" s="796" t="s">
        <v>1286</v>
      </c>
      <c r="N454" s="894">
        <v>0.1</v>
      </c>
      <c r="O454" s="792">
        <v>12</v>
      </c>
      <c r="P454" s="896" t="s">
        <v>91</v>
      </c>
      <c r="Q454" s="792" t="s">
        <v>208</v>
      </c>
      <c r="R454" s="837"/>
      <c r="S454" s="837"/>
      <c r="T454" s="837" t="s">
        <v>1287</v>
      </c>
      <c r="U454" s="792" t="s">
        <v>1263</v>
      </c>
      <c r="V454" s="792" t="s">
        <v>1264</v>
      </c>
      <c r="W454" s="6">
        <v>444</v>
      </c>
      <c r="X454" s="589" t="s">
        <v>95</v>
      </c>
      <c r="Y454" s="399" t="s">
        <v>1288</v>
      </c>
      <c r="Z454" s="453">
        <v>43101</v>
      </c>
      <c r="AA454" s="453">
        <v>43434</v>
      </c>
      <c r="AB454" s="151">
        <f t="shared" si="22"/>
        <v>333</v>
      </c>
      <c r="AC454" s="135">
        <v>0.5</v>
      </c>
      <c r="AD454" s="12" t="s">
        <v>97</v>
      </c>
      <c r="AE454" s="12"/>
      <c r="AF454" s="12"/>
      <c r="AG454" s="12"/>
      <c r="AH454" s="72"/>
    </row>
    <row r="455" spans="1:34" ht="15.75" thickBot="1" x14ac:dyDescent="0.3">
      <c r="A455" s="889"/>
      <c r="B455" s="891"/>
      <c r="C455" s="891"/>
      <c r="D455" s="893"/>
      <c r="E455" s="891"/>
      <c r="F455" s="891"/>
      <c r="G455" s="891"/>
      <c r="H455" s="891"/>
      <c r="I455" s="793"/>
      <c r="J455" s="793"/>
      <c r="K455" s="793"/>
      <c r="L455" s="844"/>
      <c r="M455" s="804"/>
      <c r="N455" s="895"/>
      <c r="O455" s="793"/>
      <c r="P455" s="897"/>
      <c r="Q455" s="793"/>
      <c r="R455" s="838"/>
      <c r="S455" s="838"/>
      <c r="T455" s="838"/>
      <c r="U455" s="793"/>
      <c r="V455" s="793"/>
      <c r="W455" s="17">
        <v>445</v>
      </c>
      <c r="X455" s="594" t="s">
        <v>95</v>
      </c>
      <c r="Y455" s="19" t="s">
        <v>1289</v>
      </c>
      <c r="Z455" s="459">
        <v>43101</v>
      </c>
      <c r="AA455" s="459">
        <v>43434</v>
      </c>
      <c r="AB455" s="154">
        <f t="shared" si="22"/>
        <v>333</v>
      </c>
      <c r="AC455" s="22">
        <v>0.5</v>
      </c>
      <c r="AD455" s="23" t="s">
        <v>97</v>
      </c>
      <c r="AE455" s="23"/>
      <c r="AF455" s="23"/>
      <c r="AG455" s="23"/>
      <c r="AH455" s="82"/>
    </row>
    <row r="456" spans="1:34" ht="15.75" thickTop="1" x14ac:dyDescent="0.25">
      <c r="A456" s="888" t="s">
        <v>1253</v>
      </c>
      <c r="B456" s="890" t="s">
        <v>1253</v>
      </c>
      <c r="C456" s="890" t="s">
        <v>1254</v>
      </c>
      <c r="D456" s="892" t="s">
        <v>1255</v>
      </c>
      <c r="E456" s="890" t="s">
        <v>1281</v>
      </c>
      <c r="F456" s="890" t="s">
        <v>1282</v>
      </c>
      <c r="G456" s="890" t="s">
        <v>1283</v>
      </c>
      <c r="H456" s="890" t="s">
        <v>1284</v>
      </c>
      <c r="I456" s="792">
        <v>16</v>
      </c>
      <c r="J456" s="792" t="s">
        <v>87</v>
      </c>
      <c r="K456" s="792" t="s">
        <v>1290</v>
      </c>
      <c r="L456" s="794" t="s">
        <v>89</v>
      </c>
      <c r="M456" s="796" t="s">
        <v>1291</v>
      </c>
      <c r="N456" s="894">
        <v>0.1</v>
      </c>
      <c r="O456" s="792">
        <v>4</v>
      </c>
      <c r="P456" s="792" t="s">
        <v>91</v>
      </c>
      <c r="Q456" s="792" t="s">
        <v>208</v>
      </c>
      <c r="R456" s="837"/>
      <c r="S456" s="837"/>
      <c r="T456" s="837" t="s">
        <v>1287</v>
      </c>
      <c r="U456" s="792" t="s">
        <v>1263</v>
      </c>
      <c r="V456" s="792" t="s">
        <v>1264</v>
      </c>
      <c r="W456" s="6">
        <v>446</v>
      </c>
      <c r="X456" s="589" t="s">
        <v>95</v>
      </c>
      <c r="Y456" s="399" t="s">
        <v>1271</v>
      </c>
      <c r="Z456" s="453">
        <v>43101</v>
      </c>
      <c r="AA456" s="453">
        <v>43434</v>
      </c>
      <c r="AB456" s="151">
        <f t="shared" si="22"/>
        <v>333</v>
      </c>
      <c r="AC456" s="11">
        <v>0.5</v>
      </c>
      <c r="AD456" s="12" t="s">
        <v>97</v>
      </c>
      <c r="AE456" s="12"/>
      <c r="AF456" s="12"/>
      <c r="AG456" s="12"/>
      <c r="AH456" s="72"/>
    </row>
    <row r="457" spans="1:34" ht="34.5" customHeight="1" thickBot="1" x14ac:dyDescent="0.3">
      <c r="A457" s="889"/>
      <c r="B457" s="891"/>
      <c r="C457" s="891"/>
      <c r="D457" s="893"/>
      <c r="E457" s="891"/>
      <c r="F457" s="891"/>
      <c r="G457" s="891"/>
      <c r="H457" s="891"/>
      <c r="I457" s="793"/>
      <c r="J457" s="793"/>
      <c r="K457" s="793"/>
      <c r="L457" s="844"/>
      <c r="M457" s="804"/>
      <c r="N457" s="895"/>
      <c r="O457" s="793"/>
      <c r="P457" s="793"/>
      <c r="Q457" s="793"/>
      <c r="R457" s="838"/>
      <c r="S457" s="838"/>
      <c r="T457" s="838"/>
      <c r="U457" s="793"/>
      <c r="V457" s="793"/>
      <c r="W457" s="17">
        <v>447</v>
      </c>
      <c r="X457" s="594" t="s">
        <v>95</v>
      </c>
      <c r="Y457" s="307" t="s">
        <v>1272</v>
      </c>
      <c r="Z457" s="459">
        <v>43405</v>
      </c>
      <c r="AA457" s="459">
        <v>43434</v>
      </c>
      <c r="AB457" s="154">
        <f t="shared" si="22"/>
        <v>29</v>
      </c>
      <c r="AC457" s="22">
        <v>0.5</v>
      </c>
      <c r="AD457" s="23" t="s">
        <v>97</v>
      </c>
      <c r="AE457" s="23"/>
      <c r="AF457" s="23"/>
      <c r="AG457" s="23"/>
      <c r="AH457" s="82"/>
    </row>
    <row r="458" spans="1:34" ht="55.5" thickTop="1" thickBot="1" x14ac:dyDescent="0.3">
      <c r="A458" s="27" t="s">
        <v>1253</v>
      </c>
      <c r="B458" s="28" t="s">
        <v>1253</v>
      </c>
      <c r="C458" s="28" t="s">
        <v>1254</v>
      </c>
      <c r="D458" s="29" t="s">
        <v>1255</v>
      </c>
      <c r="E458" s="28" t="s">
        <v>1281</v>
      </c>
      <c r="F458" s="28" t="s">
        <v>1282</v>
      </c>
      <c r="G458" s="28" t="s">
        <v>1283</v>
      </c>
      <c r="H458" s="28" t="s">
        <v>1284</v>
      </c>
      <c r="I458" s="41">
        <v>16</v>
      </c>
      <c r="J458" s="41" t="s">
        <v>87</v>
      </c>
      <c r="K458" s="41" t="s">
        <v>1292</v>
      </c>
      <c r="L458" s="315" t="s">
        <v>89</v>
      </c>
      <c r="M458" s="156" t="s">
        <v>1293</v>
      </c>
      <c r="N458" s="596">
        <v>0.1</v>
      </c>
      <c r="O458" s="41">
        <v>1</v>
      </c>
      <c r="P458" s="41" t="s">
        <v>91</v>
      </c>
      <c r="Q458" s="41" t="s">
        <v>1262</v>
      </c>
      <c r="R458" s="61"/>
      <c r="S458" s="61"/>
      <c r="T458" s="61"/>
      <c r="U458" s="41" t="s">
        <v>1263</v>
      </c>
      <c r="V458" s="41" t="s">
        <v>1264</v>
      </c>
      <c r="W458" s="6">
        <v>448</v>
      </c>
      <c r="X458" s="597" t="s">
        <v>95</v>
      </c>
      <c r="Y458" s="598" t="s">
        <v>1294</v>
      </c>
      <c r="Z458" s="472">
        <v>43101</v>
      </c>
      <c r="AA458" s="472">
        <v>43373</v>
      </c>
      <c r="AB458" s="599">
        <f t="shared" si="22"/>
        <v>272</v>
      </c>
      <c r="AC458" s="40">
        <v>1</v>
      </c>
      <c r="AD458" s="41" t="s">
        <v>97</v>
      </c>
      <c r="AE458" s="41"/>
      <c r="AF458" s="41"/>
      <c r="AG458" s="41"/>
      <c r="AH458" s="66"/>
    </row>
    <row r="459" spans="1:34" ht="41.25" thickTop="1" x14ac:dyDescent="0.25">
      <c r="A459" s="888" t="s">
        <v>1253</v>
      </c>
      <c r="B459" s="890" t="s">
        <v>1253</v>
      </c>
      <c r="C459" s="890" t="s">
        <v>1254</v>
      </c>
      <c r="D459" s="892" t="s">
        <v>1255</v>
      </c>
      <c r="E459" s="890" t="s">
        <v>1295</v>
      </c>
      <c r="F459" s="890" t="s">
        <v>1296</v>
      </c>
      <c r="G459" s="890" t="s">
        <v>1297</v>
      </c>
      <c r="H459" s="890" t="s">
        <v>1298</v>
      </c>
      <c r="I459" s="792">
        <v>13</v>
      </c>
      <c r="J459" s="792" t="s">
        <v>87</v>
      </c>
      <c r="K459" s="792" t="s">
        <v>1299</v>
      </c>
      <c r="L459" s="794" t="s">
        <v>89</v>
      </c>
      <c r="M459" s="796" t="s">
        <v>1300</v>
      </c>
      <c r="N459" s="894">
        <v>0.1</v>
      </c>
      <c r="O459" s="792">
        <v>12</v>
      </c>
      <c r="P459" s="792" t="s">
        <v>91</v>
      </c>
      <c r="Q459" s="792" t="s">
        <v>208</v>
      </c>
      <c r="R459" s="837"/>
      <c r="S459" s="837"/>
      <c r="T459" s="837"/>
      <c r="U459" s="792" t="s">
        <v>1263</v>
      </c>
      <c r="V459" s="792" t="s">
        <v>1264</v>
      </c>
      <c r="W459" s="6">
        <v>449</v>
      </c>
      <c r="X459" s="589" t="s">
        <v>95</v>
      </c>
      <c r="Y459" s="399" t="s">
        <v>1301</v>
      </c>
      <c r="Z459" s="453">
        <v>43101</v>
      </c>
      <c r="AA459" s="453">
        <v>43434</v>
      </c>
      <c r="AB459" s="151">
        <f t="shared" si="22"/>
        <v>333</v>
      </c>
      <c r="AC459" s="11">
        <v>0.5</v>
      </c>
      <c r="AD459" s="12" t="s">
        <v>97</v>
      </c>
      <c r="AE459" s="12"/>
      <c r="AF459" s="12"/>
      <c r="AG459" s="12"/>
      <c r="AH459" s="72"/>
    </row>
    <row r="460" spans="1:34" ht="15.75" thickBot="1" x14ac:dyDescent="0.3">
      <c r="A460" s="889"/>
      <c r="B460" s="891"/>
      <c r="C460" s="891"/>
      <c r="D460" s="893"/>
      <c r="E460" s="891"/>
      <c r="F460" s="891"/>
      <c r="G460" s="891"/>
      <c r="H460" s="891"/>
      <c r="I460" s="793"/>
      <c r="J460" s="793"/>
      <c r="K460" s="793"/>
      <c r="L460" s="844"/>
      <c r="M460" s="804"/>
      <c r="N460" s="895"/>
      <c r="O460" s="793"/>
      <c r="P460" s="793"/>
      <c r="Q460" s="793"/>
      <c r="R460" s="838"/>
      <c r="S460" s="838"/>
      <c r="T460" s="838"/>
      <c r="U460" s="793"/>
      <c r="V460" s="793"/>
      <c r="W460" s="17">
        <v>450</v>
      </c>
      <c r="X460" s="594" t="s">
        <v>95</v>
      </c>
      <c r="Y460" s="307" t="s">
        <v>1302</v>
      </c>
      <c r="Z460" s="459">
        <v>43101</v>
      </c>
      <c r="AA460" s="459">
        <v>43434</v>
      </c>
      <c r="AB460" s="154">
        <f t="shared" si="22"/>
        <v>333</v>
      </c>
      <c r="AC460" s="22">
        <v>0.5</v>
      </c>
      <c r="AD460" s="23" t="s">
        <v>97</v>
      </c>
      <c r="AE460" s="23"/>
      <c r="AF460" s="23"/>
      <c r="AG460" s="23"/>
      <c r="AH460" s="82"/>
    </row>
    <row r="461" spans="1:34" ht="15.75" thickTop="1" x14ac:dyDescent="0.25">
      <c r="A461" s="888" t="s">
        <v>1253</v>
      </c>
      <c r="B461" s="890" t="s">
        <v>1253</v>
      </c>
      <c r="C461" s="890" t="s">
        <v>1254</v>
      </c>
      <c r="D461" s="892" t="s">
        <v>1255</v>
      </c>
      <c r="E461" s="890" t="s">
        <v>1295</v>
      </c>
      <c r="F461" s="890" t="s">
        <v>1296</v>
      </c>
      <c r="G461" s="890" t="s">
        <v>1297</v>
      </c>
      <c r="H461" s="890" t="s">
        <v>1298</v>
      </c>
      <c r="I461" s="792">
        <v>13</v>
      </c>
      <c r="J461" s="792" t="s">
        <v>87</v>
      </c>
      <c r="K461" s="792" t="s">
        <v>1303</v>
      </c>
      <c r="L461" s="794" t="s">
        <v>89</v>
      </c>
      <c r="M461" s="796" t="s">
        <v>1304</v>
      </c>
      <c r="N461" s="894">
        <v>0.1</v>
      </c>
      <c r="O461" s="792">
        <v>1</v>
      </c>
      <c r="P461" s="792" t="s">
        <v>91</v>
      </c>
      <c r="Q461" s="792" t="s">
        <v>621</v>
      </c>
      <c r="R461" s="837"/>
      <c r="S461" s="837"/>
      <c r="T461" s="837"/>
      <c r="U461" s="792" t="s">
        <v>1263</v>
      </c>
      <c r="V461" s="792" t="s">
        <v>1264</v>
      </c>
      <c r="W461" s="6">
        <v>451</v>
      </c>
      <c r="X461" s="589" t="s">
        <v>95</v>
      </c>
      <c r="Y461" s="399" t="s">
        <v>1305</v>
      </c>
      <c r="Z461" s="453">
        <v>43282</v>
      </c>
      <c r="AA461" s="453">
        <v>43373</v>
      </c>
      <c r="AB461" s="151">
        <f t="shared" si="22"/>
        <v>91</v>
      </c>
      <c r="AC461" s="11">
        <v>0.3</v>
      </c>
      <c r="AD461" s="12" t="s">
        <v>97</v>
      </c>
      <c r="AE461" s="12"/>
      <c r="AF461" s="12"/>
      <c r="AG461" s="12"/>
      <c r="AH461" s="72"/>
    </row>
    <row r="462" spans="1:34" ht="15.75" thickBot="1" x14ac:dyDescent="0.3">
      <c r="A462" s="889"/>
      <c r="B462" s="891"/>
      <c r="C462" s="891"/>
      <c r="D462" s="893"/>
      <c r="E462" s="891"/>
      <c r="F462" s="891"/>
      <c r="G462" s="891"/>
      <c r="H462" s="891"/>
      <c r="I462" s="793"/>
      <c r="J462" s="793"/>
      <c r="K462" s="793"/>
      <c r="L462" s="844"/>
      <c r="M462" s="804"/>
      <c r="N462" s="895"/>
      <c r="O462" s="793"/>
      <c r="P462" s="793"/>
      <c r="Q462" s="793"/>
      <c r="R462" s="838"/>
      <c r="S462" s="838"/>
      <c r="T462" s="838"/>
      <c r="U462" s="793"/>
      <c r="V462" s="793"/>
      <c r="W462" s="17">
        <v>452</v>
      </c>
      <c r="X462" s="594" t="s">
        <v>95</v>
      </c>
      <c r="Y462" s="307" t="s">
        <v>1306</v>
      </c>
      <c r="Z462" s="459">
        <v>43374</v>
      </c>
      <c r="AA462" s="459">
        <v>43434</v>
      </c>
      <c r="AB462" s="154">
        <f t="shared" si="22"/>
        <v>60</v>
      </c>
      <c r="AC462" s="22">
        <v>0.7</v>
      </c>
      <c r="AD462" s="23" t="s">
        <v>97</v>
      </c>
      <c r="AE462" s="23"/>
      <c r="AF462" s="23"/>
      <c r="AG462" s="23"/>
      <c r="AH462" s="82"/>
    </row>
    <row r="463" spans="1:34" ht="41.25" thickTop="1" x14ac:dyDescent="0.25">
      <c r="A463" s="805" t="s">
        <v>1307</v>
      </c>
      <c r="B463" s="792" t="s">
        <v>1307</v>
      </c>
      <c r="C463" s="792" t="s">
        <v>1308</v>
      </c>
      <c r="D463" s="796" t="s">
        <v>1309</v>
      </c>
      <c r="E463" s="792" t="s">
        <v>1310</v>
      </c>
      <c r="F463" s="792" t="s">
        <v>1311</v>
      </c>
      <c r="G463" s="792" t="s">
        <v>1312</v>
      </c>
      <c r="H463" s="796" t="s">
        <v>1313</v>
      </c>
      <c r="I463" s="792">
        <v>100</v>
      </c>
      <c r="J463" s="792" t="s">
        <v>113</v>
      </c>
      <c r="K463" s="792" t="s">
        <v>1314</v>
      </c>
      <c r="L463" s="794" t="s">
        <v>89</v>
      </c>
      <c r="M463" s="796" t="s">
        <v>1315</v>
      </c>
      <c r="N463" s="798">
        <v>0.05</v>
      </c>
      <c r="O463" s="792">
        <v>2</v>
      </c>
      <c r="P463" s="792" t="s">
        <v>91</v>
      </c>
      <c r="Q463" s="792" t="s">
        <v>932</v>
      </c>
      <c r="R463" s="837"/>
      <c r="S463" s="837"/>
      <c r="T463" s="790" t="s">
        <v>1316</v>
      </c>
      <c r="U463" s="792" t="s">
        <v>1317</v>
      </c>
      <c r="V463" s="792" t="s">
        <v>935</v>
      </c>
      <c r="W463" s="6">
        <v>453</v>
      </c>
      <c r="X463" s="589" t="s">
        <v>95</v>
      </c>
      <c r="Y463" s="729" t="s">
        <v>1589</v>
      </c>
      <c r="Z463" s="84">
        <v>43132</v>
      </c>
      <c r="AA463" s="84">
        <v>43190</v>
      </c>
      <c r="AB463" s="10">
        <f>AA463-Z463</f>
        <v>58</v>
      </c>
      <c r="AC463" s="11">
        <v>0.2</v>
      </c>
      <c r="AD463" s="12" t="s">
        <v>97</v>
      </c>
      <c r="AE463" s="12" t="s">
        <v>1319</v>
      </c>
      <c r="AF463" s="12" t="s">
        <v>1320</v>
      </c>
      <c r="AG463" s="12" t="s">
        <v>1175</v>
      </c>
      <c r="AH463" s="72" t="s">
        <v>1321</v>
      </c>
    </row>
    <row r="464" spans="1:34" ht="40.5" x14ac:dyDescent="0.25">
      <c r="A464" s="806"/>
      <c r="B464" s="808"/>
      <c r="C464" s="808"/>
      <c r="D464" s="809"/>
      <c r="E464" s="808"/>
      <c r="F464" s="808"/>
      <c r="G464" s="808"/>
      <c r="H464" s="809"/>
      <c r="I464" s="808"/>
      <c r="J464" s="808"/>
      <c r="K464" s="808"/>
      <c r="L464" s="843"/>
      <c r="M464" s="809"/>
      <c r="N464" s="816"/>
      <c r="O464" s="808"/>
      <c r="P464" s="808"/>
      <c r="Q464" s="808"/>
      <c r="R464" s="842"/>
      <c r="S464" s="842"/>
      <c r="T464" s="813"/>
      <c r="U464" s="808"/>
      <c r="V464" s="808"/>
      <c r="W464" s="73">
        <v>454</v>
      </c>
      <c r="X464" s="745" t="s">
        <v>1605</v>
      </c>
      <c r="Y464" s="75" t="s">
        <v>1322</v>
      </c>
      <c r="Z464" s="88"/>
      <c r="AA464" s="88"/>
      <c r="AB464" s="77">
        <f>AA464-Z464</f>
        <v>0</v>
      </c>
      <c r="AC464" s="78"/>
      <c r="AD464" s="79" t="s">
        <v>97</v>
      </c>
      <c r="AE464" s="79" t="s">
        <v>1319</v>
      </c>
      <c r="AF464" s="79" t="s">
        <v>1320</v>
      </c>
      <c r="AG464" s="79" t="s">
        <v>1175</v>
      </c>
      <c r="AH464" s="80" t="s">
        <v>1321</v>
      </c>
    </row>
    <row r="465" spans="1:34" ht="40.5" x14ac:dyDescent="0.25">
      <c r="A465" s="806"/>
      <c r="B465" s="808"/>
      <c r="C465" s="808"/>
      <c r="D465" s="809"/>
      <c r="E465" s="808"/>
      <c r="F465" s="808"/>
      <c r="G465" s="808"/>
      <c r="H465" s="809"/>
      <c r="I465" s="808"/>
      <c r="J465" s="808"/>
      <c r="K465" s="808"/>
      <c r="L465" s="843"/>
      <c r="M465" s="809"/>
      <c r="N465" s="816"/>
      <c r="O465" s="808"/>
      <c r="P465" s="808"/>
      <c r="Q465" s="808"/>
      <c r="R465" s="842"/>
      <c r="S465" s="842"/>
      <c r="T465" s="813"/>
      <c r="U465" s="808"/>
      <c r="V465" s="808"/>
      <c r="W465" s="73">
        <v>455</v>
      </c>
      <c r="X465" s="400" t="s">
        <v>95</v>
      </c>
      <c r="Y465" s="744" t="s">
        <v>1591</v>
      </c>
      <c r="Z465" s="88">
        <v>43252</v>
      </c>
      <c r="AA465" s="88">
        <v>43434</v>
      </c>
      <c r="AB465" s="442">
        <f t="shared" ref="AB465:AB472" si="23">AA465-Z465</f>
        <v>182</v>
      </c>
      <c r="AC465" s="78">
        <v>0.1</v>
      </c>
      <c r="AD465" s="79" t="s">
        <v>97</v>
      </c>
      <c r="AE465" s="79" t="s">
        <v>1319</v>
      </c>
      <c r="AF465" s="79" t="s">
        <v>1320</v>
      </c>
      <c r="AG465" s="79" t="s">
        <v>1175</v>
      </c>
      <c r="AH465" s="80" t="s">
        <v>1321</v>
      </c>
    </row>
    <row r="466" spans="1:34" ht="40.5" x14ac:dyDescent="0.25">
      <c r="A466" s="806"/>
      <c r="B466" s="808"/>
      <c r="C466" s="808"/>
      <c r="D466" s="809"/>
      <c r="E466" s="808"/>
      <c r="F466" s="808"/>
      <c r="G466" s="808"/>
      <c r="H466" s="809"/>
      <c r="I466" s="808"/>
      <c r="J466" s="808"/>
      <c r="K466" s="808"/>
      <c r="L466" s="843"/>
      <c r="M466" s="809"/>
      <c r="N466" s="816"/>
      <c r="O466" s="808"/>
      <c r="P466" s="808"/>
      <c r="Q466" s="808"/>
      <c r="R466" s="842"/>
      <c r="S466" s="842"/>
      <c r="T466" s="813"/>
      <c r="U466" s="808"/>
      <c r="V466" s="808"/>
      <c r="W466" s="73">
        <v>456</v>
      </c>
      <c r="X466" s="745" t="s">
        <v>1605</v>
      </c>
      <c r="Y466" s="75" t="s">
        <v>1324</v>
      </c>
      <c r="Z466" s="88"/>
      <c r="AA466" s="88"/>
      <c r="AB466" s="442">
        <f t="shared" si="23"/>
        <v>0</v>
      </c>
      <c r="AC466" s="78"/>
      <c r="AD466" s="79" t="s">
        <v>259</v>
      </c>
      <c r="AE466" s="79" t="s">
        <v>1319</v>
      </c>
      <c r="AF466" s="79" t="s">
        <v>1320</v>
      </c>
      <c r="AG466" s="79" t="s">
        <v>1175</v>
      </c>
      <c r="AH466" s="80" t="s">
        <v>1321</v>
      </c>
    </row>
    <row r="467" spans="1:34" ht="40.5" x14ac:dyDescent="0.25">
      <c r="A467" s="806"/>
      <c r="B467" s="808"/>
      <c r="C467" s="808"/>
      <c r="D467" s="809"/>
      <c r="E467" s="808"/>
      <c r="F467" s="808"/>
      <c r="G467" s="808"/>
      <c r="H467" s="809"/>
      <c r="I467" s="808"/>
      <c r="J467" s="808"/>
      <c r="K467" s="808"/>
      <c r="L467" s="843"/>
      <c r="M467" s="809"/>
      <c r="N467" s="816"/>
      <c r="O467" s="808"/>
      <c r="P467" s="808"/>
      <c r="Q467" s="808"/>
      <c r="R467" s="842"/>
      <c r="S467" s="842"/>
      <c r="T467" s="813"/>
      <c r="U467" s="808"/>
      <c r="V467" s="808"/>
      <c r="W467" s="73">
        <v>457</v>
      </c>
      <c r="X467" s="745" t="s">
        <v>1605</v>
      </c>
      <c r="Y467" s="75" t="s">
        <v>1325</v>
      </c>
      <c r="Z467" s="88"/>
      <c r="AA467" s="88"/>
      <c r="AB467" s="442">
        <f t="shared" si="23"/>
        <v>0</v>
      </c>
      <c r="AC467" s="78"/>
      <c r="AD467" s="79" t="s">
        <v>97</v>
      </c>
      <c r="AE467" s="79" t="s">
        <v>1319</v>
      </c>
      <c r="AF467" s="79" t="s">
        <v>1320</v>
      </c>
      <c r="AG467" s="79" t="s">
        <v>1175</v>
      </c>
      <c r="AH467" s="80" t="s">
        <v>1321</v>
      </c>
    </row>
    <row r="468" spans="1:34" ht="40.5" x14ac:dyDescent="0.25">
      <c r="A468" s="806"/>
      <c r="B468" s="808"/>
      <c r="C468" s="808"/>
      <c r="D468" s="809"/>
      <c r="E468" s="808"/>
      <c r="F468" s="808"/>
      <c r="G468" s="808"/>
      <c r="H468" s="809"/>
      <c r="I468" s="808"/>
      <c r="J468" s="808"/>
      <c r="K468" s="808"/>
      <c r="L468" s="843"/>
      <c r="M468" s="809"/>
      <c r="N468" s="816"/>
      <c r="O468" s="808"/>
      <c r="P468" s="808"/>
      <c r="Q468" s="808"/>
      <c r="R468" s="842"/>
      <c r="S468" s="842"/>
      <c r="T468" s="813"/>
      <c r="U468" s="808"/>
      <c r="V468" s="808"/>
      <c r="W468" s="73">
        <v>458</v>
      </c>
      <c r="X468" s="745" t="s">
        <v>1605</v>
      </c>
      <c r="Y468" s="75" t="s">
        <v>1326</v>
      </c>
      <c r="Z468" s="88"/>
      <c r="AA468" s="88"/>
      <c r="AB468" s="442">
        <f t="shared" si="23"/>
        <v>0</v>
      </c>
      <c r="AC468" s="78"/>
      <c r="AD468" s="79" t="s">
        <v>97</v>
      </c>
      <c r="AE468" s="79" t="s">
        <v>1319</v>
      </c>
      <c r="AF468" s="79" t="s">
        <v>1320</v>
      </c>
      <c r="AG468" s="79" t="s">
        <v>1175</v>
      </c>
      <c r="AH468" s="80" t="s">
        <v>1321</v>
      </c>
    </row>
    <row r="469" spans="1:34" ht="40.5" x14ac:dyDescent="0.25">
      <c r="A469" s="806"/>
      <c r="B469" s="808"/>
      <c r="C469" s="808"/>
      <c r="D469" s="809"/>
      <c r="E469" s="808"/>
      <c r="F469" s="808"/>
      <c r="G469" s="808"/>
      <c r="H469" s="809"/>
      <c r="I469" s="808"/>
      <c r="J469" s="808"/>
      <c r="K469" s="808"/>
      <c r="L469" s="843"/>
      <c r="M469" s="809"/>
      <c r="N469" s="816"/>
      <c r="O469" s="808"/>
      <c r="P469" s="808"/>
      <c r="Q469" s="808"/>
      <c r="R469" s="842"/>
      <c r="S469" s="842"/>
      <c r="T469" s="813"/>
      <c r="U469" s="808"/>
      <c r="V469" s="808"/>
      <c r="W469" s="73">
        <v>459</v>
      </c>
      <c r="X469" s="400" t="s">
        <v>95</v>
      </c>
      <c r="Y469" s="744" t="s">
        <v>1593</v>
      </c>
      <c r="Z469" s="88">
        <v>43405</v>
      </c>
      <c r="AA469" s="88">
        <v>43434</v>
      </c>
      <c r="AB469" s="442">
        <f t="shared" si="23"/>
        <v>29</v>
      </c>
      <c r="AC469" s="78">
        <v>0.3</v>
      </c>
      <c r="AD469" s="79" t="s">
        <v>97</v>
      </c>
      <c r="AE469" s="79" t="s">
        <v>1319</v>
      </c>
      <c r="AF469" s="79" t="s">
        <v>1320</v>
      </c>
      <c r="AG469" s="79" t="s">
        <v>1175</v>
      </c>
      <c r="AH469" s="80" t="s">
        <v>1321</v>
      </c>
    </row>
    <row r="470" spans="1:34" ht="54" x14ac:dyDescent="0.25">
      <c r="A470" s="806"/>
      <c r="B470" s="808"/>
      <c r="C470" s="808"/>
      <c r="D470" s="809"/>
      <c r="E470" s="808"/>
      <c r="F470" s="808"/>
      <c r="G470" s="808"/>
      <c r="H470" s="809"/>
      <c r="I470" s="808"/>
      <c r="J470" s="808"/>
      <c r="K470" s="808"/>
      <c r="L470" s="843"/>
      <c r="M470" s="809"/>
      <c r="N470" s="816"/>
      <c r="O470" s="808"/>
      <c r="P470" s="808"/>
      <c r="Q470" s="808"/>
      <c r="R470" s="842"/>
      <c r="S470" s="842"/>
      <c r="T470" s="443" t="s">
        <v>1328</v>
      </c>
      <c r="U470" s="808"/>
      <c r="V470" s="808"/>
      <c r="W470" s="73">
        <v>460</v>
      </c>
      <c r="X470" s="400" t="s">
        <v>95</v>
      </c>
      <c r="Y470" s="75" t="s">
        <v>1329</v>
      </c>
      <c r="Z470" s="88">
        <v>43126</v>
      </c>
      <c r="AA470" s="88">
        <v>43434</v>
      </c>
      <c r="AB470" s="442">
        <f t="shared" si="23"/>
        <v>308</v>
      </c>
      <c r="AC470" s="78">
        <v>0.3</v>
      </c>
      <c r="AD470" s="79" t="s">
        <v>259</v>
      </c>
      <c r="AE470" s="79" t="s">
        <v>1319</v>
      </c>
      <c r="AF470" s="79" t="s">
        <v>1320</v>
      </c>
      <c r="AG470" s="79" t="s">
        <v>1175</v>
      </c>
      <c r="AH470" s="80" t="s">
        <v>1321</v>
      </c>
    </row>
    <row r="471" spans="1:34" ht="54" x14ac:dyDescent="0.25">
      <c r="A471" s="806"/>
      <c r="B471" s="808"/>
      <c r="C471" s="808"/>
      <c r="D471" s="809"/>
      <c r="E471" s="808"/>
      <c r="F471" s="808"/>
      <c r="G471" s="808"/>
      <c r="H471" s="809"/>
      <c r="I471" s="808"/>
      <c r="J471" s="808"/>
      <c r="K471" s="808"/>
      <c r="L471" s="843"/>
      <c r="M471" s="809"/>
      <c r="N471" s="816"/>
      <c r="O471" s="808"/>
      <c r="P471" s="808"/>
      <c r="Q471" s="808"/>
      <c r="R471" s="842"/>
      <c r="S471" s="842"/>
      <c r="T471" s="443" t="s">
        <v>1330</v>
      </c>
      <c r="U471" s="808"/>
      <c r="V471" s="808"/>
      <c r="W471" s="73">
        <v>461</v>
      </c>
      <c r="X471" s="745" t="s">
        <v>1605</v>
      </c>
      <c r="Y471" s="75" t="s">
        <v>1331</v>
      </c>
      <c r="Z471" s="600"/>
      <c r="AA471" s="600"/>
      <c r="AB471" s="442">
        <f t="shared" si="23"/>
        <v>0</v>
      </c>
      <c r="AC471" s="78"/>
      <c r="AD471" s="79" t="s">
        <v>97</v>
      </c>
      <c r="AE471" s="79" t="s">
        <v>1319</v>
      </c>
      <c r="AF471" s="79" t="s">
        <v>1320</v>
      </c>
      <c r="AG471" s="79" t="s">
        <v>1175</v>
      </c>
      <c r="AH471" s="80" t="s">
        <v>1321</v>
      </c>
    </row>
    <row r="472" spans="1:34" ht="41.25" thickBot="1" x14ac:dyDescent="0.3">
      <c r="A472" s="807"/>
      <c r="B472" s="793"/>
      <c r="C472" s="793"/>
      <c r="D472" s="804"/>
      <c r="E472" s="793"/>
      <c r="F472" s="793"/>
      <c r="G472" s="793"/>
      <c r="H472" s="804"/>
      <c r="I472" s="793"/>
      <c r="J472" s="793"/>
      <c r="K472" s="793"/>
      <c r="L472" s="844"/>
      <c r="M472" s="804"/>
      <c r="N472" s="799"/>
      <c r="O472" s="793"/>
      <c r="P472" s="793"/>
      <c r="Q472" s="793"/>
      <c r="R472" s="838"/>
      <c r="S472" s="838"/>
      <c r="T472" s="446" t="s">
        <v>1332</v>
      </c>
      <c r="U472" s="793"/>
      <c r="V472" s="793"/>
      <c r="W472" s="17">
        <v>462</v>
      </c>
      <c r="X472" s="594" t="s">
        <v>95</v>
      </c>
      <c r="Y472" s="735" t="s">
        <v>1594</v>
      </c>
      <c r="Z472" s="93">
        <v>43115</v>
      </c>
      <c r="AA472" s="93">
        <v>43190</v>
      </c>
      <c r="AB472" s="442">
        <f t="shared" si="23"/>
        <v>75</v>
      </c>
      <c r="AC472" s="22">
        <v>0.1</v>
      </c>
      <c r="AD472" s="23" t="s">
        <v>97</v>
      </c>
      <c r="AE472" s="23" t="s">
        <v>1319</v>
      </c>
      <c r="AF472" s="23" t="s">
        <v>1320</v>
      </c>
      <c r="AG472" s="23" t="s">
        <v>1334</v>
      </c>
      <c r="AH472" s="82" t="s">
        <v>1335</v>
      </c>
    </row>
    <row r="473" spans="1:34" ht="55.5" thickTop="1" thickBot="1" x14ac:dyDescent="0.3">
      <c r="A473" s="346" t="s">
        <v>1307</v>
      </c>
      <c r="B473" s="123" t="s">
        <v>1307</v>
      </c>
      <c r="C473" s="123" t="s">
        <v>1308</v>
      </c>
      <c r="D473" s="124" t="s">
        <v>1309</v>
      </c>
      <c r="E473" s="123" t="s">
        <v>1310</v>
      </c>
      <c r="F473" s="123" t="s">
        <v>1311</v>
      </c>
      <c r="G473" s="123" t="s">
        <v>1336</v>
      </c>
      <c r="H473" s="124" t="s">
        <v>1337</v>
      </c>
      <c r="I473" s="123">
        <v>100</v>
      </c>
      <c r="J473" s="123" t="s">
        <v>113</v>
      </c>
      <c r="K473" s="123" t="s">
        <v>1338</v>
      </c>
      <c r="L473" s="731" t="s">
        <v>1601</v>
      </c>
      <c r="M473" s="118" t="s">
        <v>1339</v>
      </c>
      <c r="N473" s="601">
        <v>0.05</v>
      </c>
      <c r="O473" s="601">
        <v>0.05</v>
      </c>
      <c r="P473" s="602" t="s">
        <v>113</v>
      </c>
      <c r="Q473" s="58" t="s">
        <v>932</v>
      </c>
      <c r="R473" s="603"/>
      <c r="S473" s="604"/>
      <c r="T473" s="605" t="s">
        <v>1340</v>
      </c>
      <c r="U473" s="58" t="s">
        <v>934</v>
      </c>
      <c r="V473" s="58" t="s">
        <v>935</v>
      </c>
      <c r="W473" s="53">
        <v>463</v>
      </c>
      <c r="X473" s="414" t="s">
        <v>95</v>
      </c>
      <c r="Y473" s="54" t="s">
        <v>1341</v>
      </c>
      <c r="Z473" s="606">
        <v>43160</v>
      </c>
      <c r="AA473" s="606">
        <v>43281</v>
      </c>
      <c r="AB473" s="607">
        <f t="shared" ref="AB473:AB479" si="24">AA473-Z473</f>
        <v>121</v>
      </c>
      <c r="AC473" s="57">
        <v>1</v>
      </c>
      <c r="AD473" s="608" t="s">
        <v>259</v>
      </c>
      <c r="AE473" s="58" t="s">
        <v>1319</v>
      </c>
      <c r="AF473" s="58" t="s">
        <v>1320</v>
      </c>
      <c r="AG473" s="58" t="s">
        <v>1319</v>
      </c>
      <c r="AH473" s="121" t="s">
        <v>1320</v>
      </c>
    </row>
    <row r="474" spans="1:34" ht="41.25" thickTop="1" x14ac:dyDescent="0.25">
      <c r="A474" s="805" t="s">
        <v>1307</v>
      </c>
      <c r="B474" s="792" t="s">
        <v>1307</v>
      </c>
      <c r="C474" s="792" t="s">
        <v>1308</v>
      </c>
      <c r="D474" s="796" t="s">
        <v>1309</v>
      </c>
      <c r="E474" s="792" t="s">
        <v>1310</v>
      </c>
      <c r="F474" s="792" t="s">
        <v>1311</v>
      </c>
      <c r="G474" s="792" t="s">
        <v>1336</v>
      </c>
      <c r="H474" s="796" t="s">
        <v>1337</v>
      </c>
      <c r="I474" s="792">
        <v>100</v>
      </c>
      <c r="J474" s="792" t="s">
        <v>113</v>
      </c>
      <c r="K474" s="792" t="s">
        <v>1342</v>
      </c>
      <c r="L474" s="794" t="s">
        <v>89</v>
      </c>
      <c r="M474" s="796" t="s">
        <v>1343</v>
      </c>
      <c r="N474" s="798">
        <v>0.05</v>
      </c>
      <c r="O474" s="839">
        <v>1</v>
      </c>
      <c r="P474" s="792" t="s">
        <v>113</v>
      </c>
      <c r="Q474" s="802" t="s">
        <v>932</v>
      </c>
      <c r="R474" s="802" t="s">
        <v>1344</v>
      </c>
      <c r="S474" s="786"/>
      <c r="T474" s="790"/>
      <c r="U474" s="792" t="s">
        <v>1317</v>
      </c>
      <c r="V474" s="792" t="s">
        <v>935</v>
      </c>
      <c r="W474" s="6">
        <v>464</v>
      </c>
      <c r="X474" s="589" t="s">
        <v>95</v>
      </c>
      <c r="Y474" s="549" t="s">
        <v>1345</v>
      </c>
      <c r="Z474" s="438">
        <v>43132</v>
      </c>
      <c r="AA474" s="438">
        <v>43281</v>
      </c>
      <c r="AB474" s="439">
        <f t="shared" si="24"/>
        <v>149</v>
      </c>
      <c r="AC474" s="11">
        <v>0.3</v>
      </c>
      <c r="AD474" s="440" t="s">
        <v>97</v>
      </c>
      <c r="AE474" s="12" t="s">
        <v>937</v>
      </c>
      <c r="AF474" s="12" t="s">
        <v>938</v>
      </c>
      <c r="AG474" s="440" t="s">
        <v>1334</v>
      </c>
      <c r="AH474" s="441" t="s">
        <v>1346</v>
      </c>
    </row>
    <row r="475" spans="1:34" ht="40.5" x14ac:dyDescent="0.25">
      <c r="A475" s="806"/>
      <c r="B475" s="808"/>
      <c r="C475" s="808"/>
      <c r="D475" s="809"/>
      <c r="E475" s="808"/>
      <c r="F475" s="808"/>
      <c r="G475" s="808"/>
      <c r="H475" s="809"/>
      <c r="I475" s="808"/>
      <c r="J475" s="808"/>
      <c r="K475" s="808"/>
      <c r="L475" s="843"/>
      <c r="M475" s="809"/>
      <c r="N475" s="816"/>
      <c r="O475" s="840"/>
      <c r="P475" s="808"/>
      <c r="Q475" s="810"/>
      <c r="R475" s="810"/>
      <c r="S475" s="812"/>
      <c r="T475" s="813"/>
      <c r="U475" s="808"/>
      <c r="V475" s="808"/>
      <c r="W475" s="73">
        <v>465</v>
      </c>
      <c r="X475" s="400" t="s">
        <v>95</v>
      </c>
      <c r="Y475" s="551" t="s">
        <v>1347</v>
      </c>
      <c r="Z475" s="444">
        <v>43132</v>
      </c>
      <c r="AA475" s="444">
        <v>43362</v>
      </c>
      <c r="AB475" s="445">
        <f t="shared" si="24"/>
        <v>230</v>
      </c>
      <c r="AC475" s="78">
        <v>0.5</v>
      </c>
      <c r="AD475" s="143" t="s">
        <v>97</v>
      </c>
      <c r="AE475" s="79" t="s">
        <v>937</v>
      </c>
      <c r="AF475" s="79" t="s">
        <v>938</v>
      </c>
      <c r="AG475" s="143" t="s">
        <v>1348</v>
      </c>
      <c r="AH475" s="144" t="s">
        <v>1349</v>
      </c>
    </row>
    <row r="476" spans="1:34" ht="41.25" thickBot="1" x14ac:dyDescent="0.3">
      <c r="A476" s="807"/>
      <c r="B476" s="793"/>
      <c r="C476" s="793"/>
      <c r="D476" s="804"/>
      <c r="E476" s="793"/>
      <c r="F476" s="793"/>
      <c r="G476" s="793"/>
      <c r="H476" s="804"/>
      <c r="I476" s="793"/>
      <c r="J476" s="793"/>
      <c r="K476" s="793"/>
      <c r="L476" s="844"/>
      <c r="M476" s="804"/>
      <c r="N476" s="799"/>
      <c r="O476" s="841"/>
      <c r="P476" s="793"/>
      <c r="Q476" s="803"/>
      <c r="R476" s="803"/>
      <c r="S476" s="787"/>
      <c r="T476" s="791"/>
      <c r="U476" s="793"/>
      <c r="V476" s="793"/>
      <c r="W476" s="17">
        <v>466</v>
      </c>
      <c r="X476" s="594" t="s">
        <v>95</v>
      </c>
      <c r="Y476" s="552" t="s">
        <v>1350</v>
      </c>
      <c r="Z476" s="447">
        <v>43132</v>
      </c>
      <c r="AA476" s="447">
        <v>43362</v>
      </c>
      <c r="AB476" s="445">
        <f t="shared" si="24"/>
        <v>230</v>
      </c>
      <c r="AC476" s="22">
        <v>0.2</v>
      </c>
      <c r="AD476" s="149" t="s">
        <v>259</v>
      </c>
      <c r="AE476" s="23" t="s">
        <v>937</v>
      </c>
      <c r="AF476" s="23" t="s">
        <v>938</v>
      </c>
      <c r="AG476" s="149" t="s">
        <v>1334</v>
      </c>
      <c r="AH476" s="150" t="s">
        <v>1346</v>
      </c>
    </row>
    <row r="477" spans="1:34" ht="41.25" thickTop="1" x14ac:dyDescent="0.25">
      <c r="A477" s="805" t="s">
        <v>1307</v>
      </c>
      <c r="B477" s="792" t="s">
        <v>1351</v>
      </c>
      <c r="C477" s="792" t="s">
        <v>1308</v>
      </c>
      <c r="D477" s="796" t="s">
        <v>1309</v>
      </c>
      <c r="E477" s="792" t="s">
        <v>1310</v>
      </c>
      <c r="F477" s="792" t="s">
        <v>1311</v>
      </c>
      <c r="G477" s="792" t="s">
        <v>1336</v>
      </c>
      <c r="H477" s="796" t="s">
        <v>1337</v>
      </c>
      <c r="I477" s="792">
        <v>100</v>
      </c>
      <c r="J477" s="792" t="s">
        <v>113</v>
      </c>
      <c r="K477" s="792" t="s">
        <v>1352</v>
      </c>
      <c r="L477" s="794" t="s">
        <v>89</v>
      </c>
      <c r="M477" s="796" t="s">
        <v>1353</v>
      </c>
      <c r="N477" s="798">
        <v>0.1</v>
      </c>
      <c r="O477" s="839">
        <v>0.6</v>
      </c>
      <c r="P477" s="792" t="s">
        <v>113</v>
      </c>
      <c r="Q477" s="802" t="s">
        <v>932</v>
      </c>
      <c r="R477" s="786"/>
      <c r="S477" s="786"/>
      <c r="T477" s="882" t="s">
        <v>1535</v>
      </c>
      <c r="U477" s="792" t="s">
        <v>1317</v>
      </c>
      <c r="V477" s="792" t="s">
        <v>935</v>
      </c>
      <c r="W477" s="6">
        <v>467</v>
      </c>
      <c r="X477" s="589" t="s">
        <v>95</v>
      </c>
      <c r="Y477" s="549" t="s">
        <v>1355</v>
      </c>
      <c r="Z477" s="438">
        <v>43132</v>
      </c>
      <c r="AA477" s="438">
        <v>43190</v>
      </c>
      <c r="AB477" s="439">
        <f t="shared" si="24"/>
        <v>58</v>
      </c>
      <c r="AC477" s="11">
        <v>0.2</v>
      </c>
      <c r="AD477" s="440" t="s">
        <v>97</v>
      </c>
      <c r="AE477" s="12" t="s">
        <v>1356</v>
      </c>
      <c r="AF477" s="440" t="s">
        <v>1357</v>
      </c>
      <c r="AG477" s="440" t="s">
        <v>1034</v>
      </c>
      <c r="AH477" s="441" t="s">
        <v>1358</v>
      </c>
    </row>
    <row r="478" spans="1:34" ht="40.5" x14ac:dyDescent="0.25">
      <c r="A478" s="806"/>
      <c r="B478" s="808"/>
      <c r="C478" s="808"/>
      <c r="D478" s="809"/>
      <c r="E478" s="808"/>
      <c r="F478" s="808"/>
      <c r="G478" s="808"/>
      <c r="H478" s="809"/>
      <c r="I478" s="808"/>
      <c r="J478" s="808"/>
      <c r="K478" s="808"/>
      <c r="L478" s="843"/>
      <c r="M478" s="809"/>
      <c r="N478" s="816"/>
      <c r="O478" s="840"/>
      <c r="P478" s="808"/>
      <c r="Q478" s="810"/>
      <c r="R478" s="812"/>
      <c r="S478" s="812"/>
      <c r="T478" s="813"/>
      <c r="U478" s="808"/>
      <c r="V478" s="808"/>
      <c r="W478" s="73">
        <v>468</v>
      </c>
      <c r="X478" s="400" t="s">
        <v>95</v>
      </c>
      <c r="Y478" s="551" t="s">
        <v>1359</v>
      </c>
      <c r="Z478" s="444">
        <v>43192</v>
      </c>
      <c r="AA478" s="444">
        <v>43372</v>
      </c>
      <c r="AB478" s="445">
        <f t="shared" si="24"/>
        <v>180</v>
      </c>
      <c r="AC478" s="78">
        <v>0.5</v>
      </c>
      <c r="AD478" s="143" t="s">
        <v>97</v>
      </c>
      <c r="AE478" s="79" t="s">
        <v>1356</v>
      </c>
      <c r="AF478" s="143" t="s">
        <v>1357</v>
      </c>
      <c r="AG478" s="143" t="s">
        <v>1034</v>
      </c>
      <c r="AH478" s="144" t="s">
        <v>1358</v>
      </c>
    </row>
    <row r="479" spans="1:34" ht="41.25" thickBot="1" x14ac:dyDescent="0.3">
      <c r="A479" s="807"/>
      <c r="B479" s="793"/>
      <c r="C479" s="793"/>
      <c r="D479" s="804"/>
      <c r="E479" s="793"/>
      <c r="F479" s="793"/>
      <c r="G479" s="793"/>
      <c r="H479" s="804"/>
      <c r="I479" s="793"/>
      <c r="J479" s="793"/>
      <c r="K479" s="793"/>
      <c r="L479" s="844"/>
      <c r="M479" s="804"/>
      <c r="N479" s="799"/>
      <c r="O479" s="841"/>
      <c r="P479" s="793"/>
      <c r="Q479" s="803"/>
      <c r="R479" s="787"/>
      <c r="S479" s="787"/>
      <c r="T479" s="791"/>
      <c r="U479" s="793"/>
      <c r="V479" s="793"/>
      <c r="W479" s="17">
        <v>469</v>
      </c>
      <c r="X479" s="594" t="s">
        <v>95</v>
      </c>
      <c r="Y479" s="552" t="s">
        <v>1360</v>
      </c>
      <c r="Z479" s="447">
        <v>43374</v>
      </c>
      <c r="AA479" s="447">
        <v>43434</v>
      </c>
      <c r="AB479" s="445">
        <f t="shared" si="24"/>
        <v>60</v>
      </c>
      <c r="AC479" s="22">
        <v>0.3</v>
      </c>
      <c r="AD479" s="149" t="s">
        <v>97</v>
      </c>
      <c r="AE479" s="23" t="s">
        <v>1356</v>
      </c>
      <c r="AF479" s="149" t="s">
        <v>1357</v>
      </c>
      <c r="AG479" s="149" t="s">
        <v>1034</v>
      </c>
      <c r="AH479" s="150" t="s">
        <v>1358</v>
      </c>
    </row>
    <row r="480" spans="1:34" ht="41.25" thickTop="1" x14ac:dyDescent="0.25">
      <c r="A480" s="805" t="s">
        <v>1307</v>
      </c>
      <c r="B480" s="792" t="s">
        <v>1307</v>
      </c>
      <c r="C480" s="792" t="s">
        <v>1308</v>
      </c>
      <c r="D480" s="796" t="s">
        <v>1309</v>
      </c>
      <c r="E480" s="792" t="s">
        <v>1310</v>
      </c>
      <c r="F480" s="792" t="s">
        <v>1311</v>
      </c>
      <c r="G480" s="792" t="s">
        <v>1336</v>
      </c>
      <c r="H480" s="796" t="s">
        <v>1337</v>
      </c>
      <c r="I480" s="792">
        <v>100</v>
      </c>
      <c r="J480" s="792" t="s">
        <v>113</v>
      </c>
      <c r="K480" s="792" t="s">
        <v>1361</v>
      </c>
      <c r="L480" s="794" t="s">
        <v>11</v>
      </c>
      <c r="M480" s="822" t="s">
        <v>1362</v>
      </c>
      <c r="N480" s="798">
        <v>0.05</v>
      </c>
      <c r="O480" s="839">
        <v>1</v>
      </c>
      <c r="P480" s="792" t="s">
        <v>113</v>
      </c>
      <c r="Q480" s="792" t="s">
        <v>932</v>
      </c>
      <c r="R480" s="883">
        <v>270000000</v>
      </c>
      <c r="S480" s="802"/>
      <c r="T480" s="790" t="s">
        <v>1363</v>
      </c>
      <c r="U480" s="792" t="s">
        <v>1317</v>
      </c>
      <c r="V480" s="792" t="s">
        <v>935</v>
      </c>
      <c r="W480" s="6">
        <v>470</v>
      </c>
      <c r="X480" s="589" t="s">
        <v>95</v>
      </c>
      <c r="Y480" s="549" t="s">
        <v>1364</v>
      </c>
      <c r="Z480" s="438">
        <v>43132</v>
      </c>
      <c r="AA480" s="438">
        <v>43190</v>
      </c>
      <c r="AB480" s="439">
        <f>AA480</f>
        <v>43190</v>
      </c>
      <c r="AC480" s="11">
        <v>0.4</v>
      </c>
      <c r="AD480" s="440" t="s">
        <v>97</v>
      </c>
      <c r="AE480" s="440" t="s">
        <v>1356</v>
      </c>
      <c r="AF480" s="440" t="s">
        <v>1365</v>
      </c>
      <c r="AG480" s="440" t="s">
        <v>1108</v>
      </c>
      <c r="AH480" s="441" t="s">
        <v>1366</v>
      </c>
    </row>
    <row r="481" spans="1:34" ht="40.5" x14ac:dyDescent="0.25">
      <c r="A481" s="806"/>
      <c r="B481" s="808"/>
      <c r="C481" s="808"/>
      <c r="D481" s="809"/>
      <c r="E481" s="808"/>
      <c r="F481" s="808"/>
      <c r="G481" s="808"/>
      <c r="H481" s="809"/>
      <c r="I481" s="808"/>
      <c r="J481" s="808"/>
      <c r="K481" s="814"/>
      <c r="L481" s="814"/>
      <c r="M481" s="886"/>
      <c r="N481" s="816"/>
      <c r="O481" s="840"/>
      <c r="P481" s="808"/>
      <c r="Q481" s="808"/>
      <c r="R481" s="884"/>
      <c r="S481" s="810"/>
      <c r="T481" s="813"/>
      <c r="U481" s="808"/>
      <c r="V481" s="808"/>
      <c r="W481" s="73">
        <v>471</v>
      </c>
      <c r="X481" s="400" t="s">
        <v>95</v>
      </c>
      <c r="Y481" s="551" t="s">
        <v>1367</v>
      </c>
      <c r="Z481" s="444">
        <v>43191</v>
      </c>
      <c r="AA481" s="654">
        <v>43281</v>
      </c>
      <c r="AB481" s="445">
        <f>AA481-Z481</f>
        <v>90</v>
      </c>
      <c r="AC481" s="78">
        <v>0.3</v>
      </c>
      <c r="AD481" s="143" t="s">
        <v>259</v>
      </c>
      <c r="AE481" s="143" t="s">
        <v>1356</v>
      </c>
      <c r="AF481" s="143" t="s">
        <v>1365</v>
      </c>
      <c r="AG481" s="143" t="s">
        <v>1108</v>
      </c>
      <c r="AH481" s="144" t="s">
        <v>1366</v>
      </c>
    </row>
    <row r="482" spans="1:34" ht="40.5" x14ac:dyDescent="0.25">
      <c r="A482" s="806"/>
      <c r="B482" s="808"/>
      <c r="C482" s="808"/>
      <c r="D482" s="809"/>
      <c r="E482" s="808"/>
      <c r="F482" s="808"/>
      <c r="G482" s="808"/>
      <c r="H482" s="809"/>
      <c r="I482" s="808"/>
      <c r="J482" s="808"/>
      <c r="K482" s="814"/>
      <c r="L482" s="814"/>
      <c r="M482" s="886"/>
      <c r="N482" s="816"/>
      <c r="O482" s="840"/>
      <c r="P482" s="808"/>
      <c r="Q482" s="808"/>
      <c r="R482" s="884"/>
      <c r="S482" s="810"/>
      <c r="T482" s="813"/>
      <c r="U482" s="808"/>
      <c r="V482" s="808"/>
      <c r="W482" s="73">
        <v>472</v>
      </c>
      <c r="X482" s="400" t="s">
        <v>1605</v>
      </c>
      <c r="Y482" s="551" t="s">
        <v>1368</v>
      </c>
      <c r="Z482" s="444"/>
      <c r="AA482" s="444"/>
      <c r="AB482" s="445"/>
      <c r="AC482" s="78"/>
      <c r="AD482" s="143" t="s">
        <v>97</v>
      </c>
      <c r="AE482" s="143" t="s">
        <v>1356</v>
      </c>
      <c r="AF482" s="143" t="s">
        <v>1365</v>
      </c>
      <c r="AG482" s="143" t="s">
        <v>1108</v>
      </c>
      <c r="AH482" s="144" t="s">
        <v>1366</v>
      </c>
    </row>
    <row r="483" spans="1:34" ht="41.25" thickBot="1" x14ac:dyDescent="0.3">
      <c r="A483" s="807"/>
      <c r="B483" s="793"/>
      <c r="C483" s="793"/>
      <c r="D483" s="804"/>
      <c r="E483" s="793"/>
      <c r="F483" s="793"/>
      <c r="G483" s="793"/>
      <c r="H483" s="804"/>
      <c r="I483" s="793"/>
      <c r="J483" s="793"/>
      <c r="K483" s="795"/>
      <c r="L483" s="795"/>
      <c r="M483" s="887"/>
      <c r="N483" s="799"/>
      <c r="O483" s="841"/>
      <c r="P483" s="793"/>
      <c r="Q483" s="793"/>
      <c r="R483" s="885"/>
      <c r="S483" s="803"/>
      <c r="T483" s="791"/>
      <c r="U483" s="793"/>
      <c r="V483" s="793"/>
      <c r="W483" s="17">
        <v>473</v>
      </c>
      <c r="X483" s="594" t="s">
        <v>95</v>
      </c>
      <c r="Y483" s="552" t="s">
        <v>1369</v>
      </c>
      <c r="Z483" s="653">
        <v>43282</v>
      </c>
      <c r="AA483" s="653">
        <v>43373</v>
      </c>
      <c r="AB483" s="448">
        <f>AA483-Z483</f>
        <v>91</v>
      </c>
      <c r="AC483" s="732">
        <v>0.3</v>
      </c>
      <c r="AD483" s="149" t="s">
        <v>97</v>
      </c>
      <c r="AE483" s="149" t="s">
        <v>1356</v>
      </c>
      <c r="AF483" s="149" t="s">
        <v>1365</v>
      </c>
      <c r="AG483" s="149" t="s">
        <v>1108</v>
      </c>
      <c r="AH483" s="150" t="s">
        <v>1366</v>
      </c>
    </row>
    <row r="484" spans="1:34" ht="54.75" thickTop="1" x14ac:dyDescent="0.25">
      <c r="A484" s="805" t="s">
        <v>1307</v>
      </c>
      <c r="B484" s="792" t="s">
        <v>1307</v>
      </c>
      <c r="C484" s="792" t="s">
        <v>1308</v>
      </c>
      <c r="D484" s="796" t="s">
        <v>1309</v>
      </c>
      <c r="E484" s="792" t="s">
        <v>1310</v>
      </c>
      <c r="F484" s="792" t="s">
        <v>1311</v>
      </c>
      <c r="G484" s="792" t="s">
        <v>1370</v>
      </c>
      <c r="H484" s="796" t="s">
        <v>1371</v>
      </c>
      <c r="I484" s="792">
        <v>15.4</v>
      </c>
      <c r="J484" s="792" t="s">
        <v>113</v>
      </c>
      <c r="K484" s="792" t="s">
        <v>1372</v>
      </c>
      <c r="L484" s="794" t="s">
        <v>11</v>
      </c>
      <c r="M484" s="796" t="s">
        <v>1373</v>
      </c>
      <c r="N484" s="798">
        <v>0.1</v>
      </c>
      <c r="O484" s="792">
        <v>2</v>
      </c>
      <c r="P484" s="792" t="s">
        <v>91</v>
      </c>
      <c r="Q484" s="792" t="s">
        <v>1374</v>
      </c>
      <c r="R484" s="876" t="s">
        <v>1375</v>
      </c>
      <c r="S484" s="837"/>
      <c r="T484" s="864"/>
      <c r="U484" s="792" t="s">
        <v>1317</v>
      </c>
      <c r="V484" s="792" t="s">
        <v>935</v>
      </c>
      <c r="W484" s="6">
        <v>474</v>
      </c>
      <c r="X484" s="589" t="s">
        <v>95</v>
      </c>
      <c r="Y484" s="71" t="s">
        <v>1376</v>
      </c>
      <c r="Z484" s="651">
        <v>43191</v>
      </c>
      <c r="AA484" s="651">
        <v>43251</v>
      </c>
      <c r="AB484" s="10">
        <f>AA484-Z484</f>
        <v>60</v>
      </c>
      <c r="AC484" s="11">
        <v>0.1</v>
      </c>
      <c r="AD484" s="12" t="s">
        <v>1377</v>
      </c>
      <c r="AE484" s="12" t="s">
        <v>1319</v>
      </c>
      <c r="AF484" s="12" t="s">
        <v>1378</v>
      </c>
      <c r="AG484" s="12" t="s">
        <v>1319</v>
      </c>
      <c r="AH484" s="72" t="s">
        <v>1378</v>
      </c>
    </row>
    <row r="485" spans="1:34" ht="54" x14ac:dyDescent="0.25">
      <c r="A485" s="806"/>
      <c r="B485" s="808"/>
      <c r="C485" s="808"/>
      <c r="D485" s="809"/>
      <c r="E485" s="808"/>
      <c r="F485" s="808"/>
      <c r="G485" s="808"/>
      <c r="H485" s="809"/>
      <c r="I485" s="808"/>
      <c r="J485" s="808"/>
      <c r="K485" s="814"/>
      <c r="L485" s="814"/>
      <c r="M485" s="815"/>
      <c r="N485" s="816"/>
      <c r="O485" s="808"/>
      <c r="P485" s="808"/>
      <c r="Q485" s="808"/>
      <c r="R485" s="877"/>
      <c r="S485" s="842"/>
      <c r="T485" s="865"/>
      <c r="U485" s="808"/>
      <c r="V485" s="808"/>
      <c r="W485" s="73">
        <v>475</v>
      </c>
      <c r="X485" s="400" t="s">
        <v>95</v>
      </c>
      <c r="Y485" s="75" t="s">
        <v>1379</v>
      </c>
      <c r="Z485" s="654">
        <v>43252</v>
      </c>
      <c r="AA485" s="654">
        <v>43373</v>
      </c>
      <c r="AB485" s="77">
        <f>AA485-Z485</f>
        <v>121</v>
      </c>
      <c r="AC485" s="78">
        <v>0.5</v>
      </c>
      <c r="AD485" s="79" t="s">
        <v>259</v>
      </c>
      <c r="AE485" s="79" t="s">
        <v>1319</v>
      </c>
      <c r="AF485" s="79" t="s">
        <v>1378</v>
      </c>
      <c r="AG485" s="79" t="s">
        <v>1319</v>
      </c>
      <c r="AH485" s="80" t="s">
        <v>1378</v>
      </c>
    </row>
    <row r="486" spans="1:34" ht="54.75" thickBot="1" x14ac:dyDescent="0.3">
      <c r="A486" s="807"/>
      <c r="B486" s="793"/>
      <c r="C486" s="793"/>
      <c r="D486" s="804"/>
      <c r="E486" s="793"/>
      <c r="F486" s="793"/>
      <c r="G486" s="793"/>
      <c r="H486" s="804"/>
      <c r="I486" s="793"/>
      <c r="J486" s="793"/>
      <c r="K486" s="795"/>
      <c r="L486" s="795"/>
      <c r="M486" s="797"/>
      <c r="N486" s="799"/>
      <c r="O486" s="793"/>
      <c r="P486" s="793"/>
      <c r="Q486" s="793"/>
      <c r="R486" s="878"/>
      <c r="S486" s="838"/>
      <c r="T486" s="866"/>
      <c r="U486" s="793"/>
      <c r="V486" s="793"/>
      <c r="W486" s="17">
        <v>476</v>
      </c>
      <c r="X486" s="594" t="s">
        <v>95</v>
      </c>
      <c r="Y486" s="81" t="s">
        <v>1380</v>
      </c>
      <c r="Z486" s="653">
        <v>43374</v>
      </c>
      <c r="AA486" s="93">
        <v>43449</v>
      </c>
      <c r="AB486" s="21">
        <f>AA486-Z486</f>
        <v>75</v>
      </c>
      <c r="AC486" s="22">
        <v>0.4</v>
      </c>
      <c r="AD486" s="23" t="s">
        <v>1377</v>
      </c>
      <c r="AE486" s="23" t="s">
        <v>1319</v>
      </c>
      <c r="AF486" s="23" t="s">
        <v>1378</v>
      </c>
      <c r="AG486" s="23" t="s">
        <v>1319</v>
      </c>
      <c r="AH486" s="82" t="s">
        <v>1378</v>
      </c>
    </row>
    <row r="487" spans="1:34" ht="27.75" thickTop="1" x14ac:dyDescent="0.25">
      <c r="A487" s="867" t="s">
        <v>795</v>
      </c>
      <c r="B487" s="870" t="s">
        <v>977</v>
      </c>
      <c r="C487" s="870" t="s">
        <v>1308</v>
      </c>
      <c r="D487" s="873" t="s">
        <v>1309</v>
      </c>
      <c r="E487" s="852" t="s">
        <v>1310</v>
      </c>
      <c r="F487" s="852" t="s">
        <v>1311</v>
      </c>
      <c r="G487" s="852" t="s">
        <v>1312</v>
      </c>
      <c r="H487" s="852" t="s">
        <v>1313</v>
      </c>
      <c r="I487" s="855">
        <v>100</v>
      </c>
      <c r="J487" s="852" t="s">
        <v>113</v>
      </c>
      <c r="K487" s="849" t="s">
        <v>1381</v>
      </c>
      <c r="L487" s="858" t="s">
        <v>89</v>
      </c>
      <c r="M487" s="861" t="s">
        <v>1382</v>
      </c>
      <c r="N487" s="846">
        <v>0.1</v>
      </c>
      <c r="O487" s="849">
        <v>100</v>
      </c>
      <c r="P487" s="849" t="s">
        <v>113</v>
      </c>
      <c r="Q487" s="849" t="s">
        <v>208</v>
      </c>
      <c r="R487" s="837">
        <v>120000000</v>
      </c>
      <c r="S487" s="837" t="s">
        <v>1383</v>
      </c>
      <c r="T487" s="837" t="s">
        <v>622</v>
      </c>
      <c r="U487" s="879" t="s">
        <v>980</v>
      </c>
      <c r="V487" s="849" t="s">
        <v>981</v>
      </c>
      <c r="W487" s="6">
        <v>477</v>
      </c>
      <c r="X487" s="589" t="s">
        <v>95</v>
      </c>
      <c r="Y487" s="399" t="s">
        <v>1384</v>
      </c>
      <c r="Z487" s="453">
        <v>43160</v>
      </c>
      <c r="AA487" s="453">
        <v>43419</v>
      </c>
      <c r="AB487" s="385">
        <f t="shared" ref="AB487:AB489" si="25">+AA487-Z487</f>
        <v>259</v>
      </c>
      <c r="AC487" s="135">
        <v>0.1</v>
      </c>
      <c r="AD487" s="454" t="s">
        <v>97</v>
      </c>
      <c r="AE487" s="454" t="s">
        <v>983</v>
      </c>
      <c r="AF487" s="454" t="s">
        <v>984</v>
      </c>
      <c r="AG487" s="455"/>
      <c r="AH487" s="483"/>
    </row>
    <row r="488" spans="1:34" ht="40.5" x14ac:dyDescent="0.25">
      <c r="A488" s="868"/>
      <c r="B488" s="871"/>
      <c r="C488" s="871"/>
      <c r="D488" s="874"/>
      <c r="E488" s="853"/>
      <c r="F488" s="853"/>
      <c r="G488" s="853"/>
      <c r="H488" s="853"/>
      <c r="I488" s="856"/>
      <c r="J488" s="853"/>
      <c r="K488" s="850"/>
      <c r="L488" s="859"/>
      <c r="M488" s="862"/>
      <c r="N488" s="847"/>
      <c r="O488" s="850"/>
      <c r="P488" s="850"/>
      <c r="Q488" s="850"/>
      <c r="R488" s="842"/>
      <c r="S488" s="842"/>
      <c r="T488" s="842"/>
      <c r="U488" s="880"/>
      <c r="V488" s="850"/>
      <c r="W488" s="73">
        <v>478</v>
      </c>
      <c r="X488" s="400" t="s">
        <v>95</v>
      </c>
      <c r="Y488" s="370" t="s">
        <v>1385</v>
      </c>
      <c r="Z488" s="358">
        <v>43144</v>
      </c>
      <c r="AA488" s="358">
        <v>43434</v>
      </c>
      <c r="AB488" s="371">
        <f t="shared" si="25"/>
        <v>290</v>
      </c>
      <c r="AC488" s="343">
        <v>0.1</v>
      </c>
      <c r="AD488" s="372" t="s">
        <v>97</v>
      </c>
      <c r="AE488" s="372" t="s">
        <v>983</v>
      </c>
      <c r="AF488" s="372" t="s">
        <v>984</v>
      </c>
      <c r="AG488" s="457"/>
      <c r="AH488" s="458"/>
    </row>
    <row r="489" spans="1:34" ht="40.5" x14ac:dyDescent="0.25">
      <c r="A489" s="868"/>
      <c r="B489" s="871"/>
      <c r="C489" s="871"/>
      <c r="D489" s="874"/>
      <c r="E489" s="853"/>
      <c r="F489" s="853"/>
      <c r="G489" s="853"/>
      <c r="H489" s="853"/>
      <c r="I489" s="856"/>
      <c r="J489" s="853"/>
      <c r="K489" s="850"/>
      <c r="L489" s="859"/>
      <c r="M489" s="862"/>
      <c r="N489" s="847"/>
      <c r="O489" s="850"/>
      <c r="P489" s="850"/>
      <c r="Q489" s="850"/>
      <c r="R489" s="842"/>
      <c r="S489" s="842"/>
      <c r="T489" s="842"/>
      <c r="U489" s="880"/>
      <c r="V489" s="850"/>
      <c r="W489" s="73">
        <v>479</v>
      </c>
      <c r="X489" s="400" t="s">
        <v>95</v>
      </c>
      <c r="Y489" s="370" t="s">
        <v>1386</v>
      </c>
      <c r="Z489" s="609">
        <v>43153</v>
      </c>
      <c r="AA489" s="358">
        <v>43419</v>
      </c>
      <c r="AB489" s="371">
        <f t="shared" si="25"/>
        <v>266</v>
      </c>
      <c r="AC489" s="343">
        <v>0.1</v>
      </c>
      <c r="AD489" s="372" t="s">
        <v>97</v>
      </c>
      <c r="AE489" s="372" t="s">
        <v>1387</v>
      </c>
      <c r="AF489" s="372" t="s">
        <v>984</v>
      </c>
      <c r="AG489" s="610"/>
      <c r="AH489" s="611"/>
    </row>
    <row r="490" spans="1:34" ht="27" x14ac:dyDescent="0.25">
      <c r="A490" s="868"/>
      <c r="B490" s="871"/>
      <c r="C490" s="871"/>
      <c r="D490" s="874"/>
      <c r="E490" s="853"/>
      <c r="F490" s="853"/>
      <c r="G490" s="853"/>
      <c r="H490" s="853"/>
      <c r="I490" s="856"/>
      <c r="J490" s="853"/>
      <c r="K490" s="850"/>
      <c r="L490" s="859"/>
      <c r="M490" s="862"/>
      <c r="N490" s="847"/>
      <c r="O490" s="850"/>
      <c r="P490" s="850"/>
      <c r="Q490" s="850"/>
      <c r="R490" s="842"/>
      <c r="S490" s="842"/>
      <c r="T490" s="842"/>
      <c r="U490" s="880"/>
      <c r="V490" s="850"/>
      <c r="W490" s="73">
        <v>480</v>
      </c>
      <c r="X490" s="400" t="s">
        <v>95</v>
      </c>
      <c r="Y490" s="370" t="s">
        <v>1388</v>
      </c>
      <c r="Z490" s="609">
        <v>43153</v>
      </c>
      <c r="AA490" s="358">
        <v>43419</v>
      </c>
      <c r="AB490" s="371">
        <f>+AA490-Z490</f>
        <v>266</v>
      </c>
      <c r="AC490" s="343">
        <v>0.1</v>
      </c>
      <c r="AD490" s="372" t="s">
        <v>97</v>
      </c>
      <c r="AE490" s="372" t="s">
        <v>1389</v>
      </c>
      <c r="AF490" s="372" t="s">
        <v>984</v>
      </c>
      <c r="AG490" s="610"/>
      <c r="AH490" s="612" t="s">
        <v>1390</v>
      </c>
    </row>
    <row r="491" spans="1:34" ht="27" x14ac:dyDescent="0.25">
      <c r="A491" s="868"/>
      <c r="B491" s="871"/>
      <c r="C491" s="871"/>
      <c r="D491" s="874"/>
      <c r="E491" s="853"/>
      <c r="F491" s="853"/>
      <c r="G491" s="853"/>
      <c r="H491" s="853"/>
      <c r="I491" s="856"/>
      <c r="J491" s="853"/>
      <c r="K491" s="850"/>
      <c r="L491" s="859"/>
      <c r="M491" s="862"/>
      <c r="N491" s="847"/>
      <c r="O491" s="850"/>
      <c r="P491" s="850"/>
      <c r="Q491" s="850"/>
      <c r="R491" s="842"/>
      <c r="S491" s="842"/>
      <c r="T491" s="842"/>
      <c r="U491" s="880"/>
      <c r="V491" s="850"/>
      <c r="W491" s="73">
        <v>481</v>
      </c>
      <c r="X491" s="400" t="s">
        <v>95</v>
      </c>
      <c r="Y491" s="370" t="s">
        <v>1391</v>
      </c>
      <c r="Z491" s="358">
        <v>43160</v>
      </c>
      <c r="AA491" s="358">
        <v>43419</v>
      </c>
      <c r="AB491" s="371">
        <f>+AA491-Z491</f>
        <v>259</v>
      </c>
      <c r="AC491" s="343">
        <v>0.5</v>
      </c>
      <c r="AD491" s="372" t="s">
        <v>97</v>
      </c>
      <c r="AE491" s="372" t="s">
        <v>1392</v>
      </c>
      <c r="AF491" s="372" t="s">
        <v>984</v>
      </c>
      <c r="AG491" s="610"/>
      <c r="AH491" s="611"/>
    </row>
    <row r="492" spans="1:34" ht="68.25" thickBot="1" x14ac:dyDescent="0.3">
      <c r="A492" s="869"/>
      <c r="B492" s="872"/>
      <c r="C492" s="872"/>
      <c r="D492" s="875"/>
      <c r="E492" s="854"/>
      <c r="F492" s="854"/>
      <c r="G492" s="854"/>
      <c r="H492" s="854"/>
      <c r="I492" s="857"/>
      <c r="J492" s="854"/>
      <c r="K492" s="851"/>
      <c r="L492" s="860"/>
      <c r="M492" s="863"/>
      <c r="N492" s="848"/>
      <c r="O492" s="851"/>
      <c r="P492" s="851"/>
      <c r="Q492" s="851"/>
      <c r="R492" s="838"/>
      <c r="S492" s="838"/>
      <c r="T492" s="838"/>
      <c r="U492" s="881"/>
      <c r="V492" s="851"/>
      <c r="W492" s="17">
        <v>482</v>
      </c>
      <c r="X492" s="594" t="s">
        <v>95</v>
      </c>
      <c r="Y492" s="307" t="s">
        <v>1393</v>
      </c>
      <c r="Z492" s="459">
        <v>43160</v>
      </c>
      <c r="AA492" s="459">
        <v>43419</v>
      </c>
      <c r="AB492" s="388">
        <f>+AA492-Z492</f>
        <v>259</v>
      </c>
      <c r="AC492" s="340">
        <v>0.1</v>
      </c>
      <c r="AD492" s="460" t="s">
        <v>97</v>
      </c>
      <c r="AE492" s="460" t="s">
        <v>1392</v>
      </c>
      <c r="AF492" s="460" t="s">
        <v>984</v>
      </c>
      <c r="AG492" s="613"/>
      <c r="AH492" s="614"/>
    </row>
    <row r="493" spans="1:34" ht="41.25" thickTop="1" x14ac:dyDescent="0.25">
      <c r="A493" s="805" t="s">
        <v>1307</v>
      </c>
      <c r="B493" s="792" t="s">
        <v>1307</v>
      </c>
      <c r="C493" s="792" t="s">
        <v>1308</v>
      </c>
      <c r="D493" s="796" t="s">
        <v>1309</v>
      </c>
      <c r="E493" s="792" t="s">
        <v>1310</v>
      </c>
      <c r="F493" s="792" t="s">
        <v>1311</v>
      </c>
      <c r="G493" s="792" t="s">
        <v>1312</v>
      </c>
      <c r="H493" s="796" t="s">
        <v>1313</v>
      </c>
      <c r="I493" s="792">
        <v>100</v>
      </c>
      <c r="J493" s="792" t="s">
        <v>113</v>
      </c>
      <c r="K493" s="792" t="s">
        <v>1394</v>
      </c>
      <c r="L493" s="794" t="s">
        <v>89</v>
      </c>
      <c r="M493" s="845" t="s">
        <v>1607</v>
      </c>
      <c r="N493" s="798">
        <v>0.1</v>
      </c>
      <c r="O493" s="839">
        <v>0.55000000000000004</v>
      </c>
      <c r="P493" s="792" t="s">
        <v>113</v>
      </c>
      <c r="Q493" s="792" t="s">
        <v>932</v>
      </c>
      <c r="R493" s="837"/>
      <c r="S493" s="837"/>
      <c r="T493" s="437" t="s">
        <v>1395</v>
      </c>
      <c r="U493" s="792" t="s">
        <v>1317</v>
      </c>
      <c r="V493" s="792" t="s">
        <v>935</v>
      </c>
      <c r="W493" s="6">
        <v>483</v>
      </c>
      <c r="X493" s="589" t="s">
        <v>95</v>
      </c>
      <c r="Y493" s="71" t="s">
        <v>1396</v>
      </c>
      <c r="Z493" s="84">
        <v>43313</v>
      </c>
      <c r="AA493" s="84">
        <v>43404</v>
      </c>
      <c r="AB493" s="10"/>
      <c r="AC493" s="11">
        <v>0.1</v>
      </c>
      <c r="AD493" s="12" t="s">
        <v>1377</v>
      </c>
      <c r="AE493" s="440" t="s">
        <v>1356</v>
      </c>
      <c r="AF493" s="12" t="s">
        <v>938</v>
      </c>
      <c r="AG493" s="12" t="s">
        <v>1397</v>
      </c>
      <c r="AH493" s="72" t="s">
        <v>1398</v>
      </c>
    </row>
    <row r="494" spans="1:34" ht="54" x14ac:dyDescent="0.25">
      <c r="A494" s="806"/>
      <c r="B494" s="808"/>
      <c r="C494" s="808"/>
      <c r="D494" s="809"/>
      <c r="E494" s="808"/>
      <c r="F494" s="808"/>
      <c r="G494" s="808"/>
      <c r="H494" s="809"/>
      <c r="I494" s="808"/>
      <c r="J494" s="808"/>
      <c r="K494" s="808"/>
      <c r="L494" s="843"/>
      <c r="M494" s="809"/>
      <c r="N494" s="816"/>
      <c r="O494" s="840"/>
      <c r="P494" s="808"/>
      <c r="Q494" s="808"/>
      <c r="R494" s="842"/>
      <c r="S494" s="842"/>
      <c r="T494" s="443" t="s">
        <v>1399</v>
      </c>
      <c r="U494" s="808"/>
      <c r="V494" s="808"/>
      <c r="W494" s="73">
        <v>484</v>
      </c>
      <c r="X494" s="400" t="s">
        <v>95</v>
      </c>
      <c r="Y494" s="75" t="s">
        <v>1400</v>
      </c>
      <c r="Z494" s="88">
        <v>43160</v>
      </c>
      <c r="AA494" s="88">
        <v>43281</v>
      </c>
      <c r="AB494" s="77"/>
      <c r="AC494" s="78">
        <v>0.1</v>
      </c>
      <c r="AD494" s="79" t="s">
        <v>1377</v>
      </c>
      <c r="AE494" s="143" t="s">
        <v>1356</v>
      </c>
      <c r="AF494" s="79" t="s">
        <v>938</v>
      </c>
      <c r="AG494" s="143" t="s">
        <v>1356</v>
      </c>
      <c r="AH494" s="80" t="s">
        <v>938</v>
      </c>
    </row>
    <row r="495" spans="1:34" ht="121.5" x14ac:dyDescent="0.25">
      <c r="A495" s="806"/>
      <c r="B495" s="808"/>
      <c r="C495" s="808"/>
      <c r="D495" s="809"/>
      <c r="E495" s="808"/>
      <c r="F495" s="808"/>
      <c r="G495" s="808"/>
      <c r="H495" s="809"/>
      <c r="I495" s="808"/>
      <c r="J495" s="808"/>
      <c r="K495" s="808"/>
      <c r="L495" s="843"/>
      <c r="M495" s="809"/>
      <c r="N495" s="816"/>
      <c r="O495" s="840"/>
      <c r="P495" s="808"/>
      <c r="Q495" s="808"/>
      <c r="R495" s="842"/>
      <c r="S495" s="842"/>
      <c r="T495" s="443" t="s">
        <v>1401</v>
      </c>
      <c r="U495" s="808"/>
      <c r="V495" s="808"/>
      <c r="W495" s="73">
        <v>485</v>
      </c>
      <c r="X495" s="400" t="s">
        <v>95</v>
      </c>
      <c r="Y495" s="75" t="s">
        <v>1402</v>
      </c>
      <c r="Z495" s="746">
        <v>43191</v>
      </c>
      <c r="AA495" s="600">
        <v>43434</v>
      </c>
      <c r="AB495" s="77"/>
      <c r="AC495" s="78">
        <v>0.1</v>
      </c>
      <c r="AD495" s="79" t="s">
        <v>259</v>
      </c>
      <c r="AE495" s="143" t="s">
        <v>1356</v>
      </c>
      <c r="AF495" s="79" t="s">
        <v>938</v>
      </c>
      <c r="AG495" s="88" t="s">
        <v>284</v>
      </c>
      <c r="AH495" s="80" t="s">
        <v>939</v>
      </c>
    </row>
    <row r="496" spans="1:34" ht="121.5" x14ac:dyDescent="0.25">
      <c r="A496" s="806"/>
      <c r="B496" s="808"/>
      <c r="C496" s="808"/>
      <c r="D496" s="809"/>
      <c r="E496" s="808"/>
      <c r="F496" s="808"/>
      <c r="G496" s="808"/>
      <c r="H496" s="809"/>
      <c r="I496" s="808"/>
      <c r="J496" s="808"/>
      <c r="K496" s="808"/>
      <c r="L496" s="843"/>
      <c r="M496" s="809"/>
      <c r="N496" s="816"/>
      <c r="O496" s="840"/>
      <c r="P496" s="808"/>
      <c r="Q496" s="808"/>
      <c r="R496" s="842"/>
      <c r="S496" s="842"/>
      <c r="T496" s="443" t="s">
        <v>1403</v>
      </c>
      <c r="U496" s="808"/>
      <c r="V496" s="808"/>
      <c r="W496" s="73">
        <v>486</v>
      </c>
      <c r="X496" s="400" t="s">
        <v>95</v>
      </c>
      <c r="Y496" s="75" t="s">
        <v>1404</v>
      </c>
      <c r="Z496" s="746">
        <v>43191</v>
      </c>
      <c r="AA496" s="600">
        <v>43434</v>
      </c>
      <c r="AB496" s="77"/>
      <c r="AC496" s="78">
        <v>0.1</v>
      </c>
      <c r="AD496" s="79" t="s">
        <v>259</v>
      </c>
      <c r="AE496" s="143" t="s">
        <v>1356</v>
      </c>
      <c r="AF496" s="79" t="s">
        <v>938</v>
      </c>
      <c r="AG496" s="79" t="s">
        <v>284</v>
      </c>
      <c r="AH496" s="80" t="s">
        <v>939</v>
      </c>
    </row>
    <row r="497" spans="1:34" ht="54" x14ac:dyDescent="0.25">
      <c r="A497" s="806"/>
      <c r="B497" s="808"/>
      <c r="C497" s="808"/>
      <c r="D497" s="809"/>
      <c r="E497" s="808"/>
      <c r="F497" s="808"/>
      <c r="G497" s="808"/>
      <c r="H497" s="809"/>
      <c r="I497" s="808"/>
      <c r="J497" s="808"/>
      <c r="K497" s="808"/>
      <c r="L497" s="843"/>
      <c r="M497" s="809"/>
      <c r="N497" s="816"/>
      <c r="O497" s="840"/>
      <c r="P497" s="808"/>
      <c r="Q497" s="808"/>
      <c r="R497" s="842"/>
      <c r="S497" s="842"/>
      <c r="T497" s="813" t="s">
        <v>1405</v>
      </c>
      <c r="U497" s="808"/>
      <c r="V497" s="808"/>
      <c r="W497" s="73">
        <v>487</v>
      </c>
      <c r="X497" s="400" t="s">
        <v>95</v>
      </c>
      <c r="Y497" s="75" t="s">
        <v>1406</v>
      </c>
      <c r="Z497" s="746">
        <v>43191</v>
      </c>
      <c r="AA497" s="600">
        <v>43434</v>
      </c>
      <c r="AB497" s="77"/>
      <c r="AC497" s="78">
        <v>0.05</v>
      </c>
      <c r="AD497" s="79" t="s">
        <v>97</v>
      </c>
      <c r="AE497" s="79" t="s">
        <v>1319</v>
      </c>
      <c r="AF497" s="79" t="s">
        <v>1320</v>
      </c>
      <c r="AG497" s="79" t="s">
        <v>1319</v>
      </c>
      <c r="AH497" s="80" t="s">
        <v>1320</v>
      </c>
    </row>
    <row r="498" spans="1:34" ht="54" x14ac:dyDescent="0.25">
      <c r="A498" s="806"/>
      <c r="B498" s="808"/>
      <c r="C498" s="808"/>
      <c r="D498" s="809"/>
      <c r="E498" s="808"/>
      <c r="F498" s="808"/>
      <c r="G498" s="808"/>
      <c r="H498" s="809"/>
      <c r="I498" s="808"/>
      <c r="J498" s="808"/>
      <c r="K498" s="808"/>
      <c r="L498" s="843"/>
      <c r="M498" s="809"/>
      <c r="N498" s="816"/>
      <c r="O498" s="840"/>
      <c r="P498" s="808"/>
      <c r="Q498" s="808"/>
      <c r="R498" s="842"/>
      <c r="S498" s="842"/>
      <c r="T498" s="813"/>
      <c r="U498" s="808"/>
      <c r="V498" s="808"/>
      <c r="W498" s="73">
        <v>488</v>
      </c>
      <c r="X498" s="400" t="s">
        <v>95</v>
      </c>
      <c r="Y498" s="75" t="s">
        <v>1407</v>
      </c>
      <c r="Z498" s="746">
        <v>43191</v>
      </c>
      <c r="AA498" s="600">
        <v>43434</v>
      </c>
      <c r="AB498" s="77"/>
      <c r="AC498" s="78">
        <v>0.05</v>
      </c>
      <c r="AD498" s="79" t="s">
        <v>97</v>
      </c>
      <c r="AE498" s="79" t="s">
        <v>1319</v>
      </c>
      <c r="AF498" s="79" t="s">
        <v>1320</v>
      </c>
      <c r="AG498" s="79" t="s">
        <v>1319</v>
      </c>
      <c r="AH498" s="80" t="s">
        <v>1320</v>
      </c>
    </row>
    <row r="499" spans="1:34" ht="54" x14ac:dyDescent="0.25">
      <c r="A499" s="806"/>
      <c r="B499" s="808"/>
      <c r="C499" s="808"/>
      <c r="D499" s="809"/>
      <c r="E499" s="808"/>
      <c r="F499" s="808"/>
      <c r="G499" s="808"/>
      <c r="H499" s="809"/>
      <c r="I499" s="808"/>
      <c r="J499" s="808"/>
      <c r="K499" s="808"/>
      <c r="L499" s="843"/>
      <c r="M499" s="809"/>
      <c r="N499" s="816"/>
      <c r="O499" s="840"/>
      <c r="P499" s="808"/>
      <c r="Q499" s="808"/>
      <c r="R499" s="842"/>
      <c r="S499" s="842"/>
      <c r="T499" s="813"/>
      <c r="U499" s="808"/>
      <c r="V499" s="808"/>
      <c r="W499" s="73">
        <v>489</v>
      </c>
      <c r="X499" s="400" t="s">
        <v>95</v>
      </c>
      <c r="Y499" s="75" t="s">
        <v>1408</v>
      </c>
      <c r="Z499" s="746">
        <v>43191</v>
      </c>
      <c r="AA499" s="600">
        <v>43434</v>
      </c>
      <c r="AB499" s="77"/>
      <c r="AC499" s="78">
        <v>0.05</v>
      </c>
      <c r="AD499" s="79" t="s">
        <v>259</v>
      </c>
      <c r="AE499" s="79" t="s">
        <v>1319</v>
      </c>
      <c r="AF499" s="79" t="s">
        <v>1320</v>
      </c>
      <c r="AG499" s="79" t="s">
        <v>1319</v>
      </c>
      <c r="AH499" s="80" t="s">
        <v>1320</v>
      </c>
    </row>
    <row r="500" spans="1:34" ht="54" x14ac:dyDescent="0.25">
      <c r="A500" s="806"/>
      <c r="B500" s="808"/>
      <c r="C500" s="808"/>
      <c r="D500" s="809"/>
      <c r="E500" s="808"/>
      <c r="F500" s="808"/>
      <c r="G500" s="808"/>
      <c r="H500" s="809"/>
      <c r="I500" s="808"/>
      <c r="J500" s="808"/>
      <c r="K500" s="808"/>
      <c r="L500" s="843"/>
      <c r="M500" s="809"/>
      <c r="N500" s="816"/>
      <c r="O500" s="840"/>
      <c r="P500" s="808"/>
      <c r="Q500" s="808"/>
      <c r="R500" s="842"/>
      <c r="S500" s="842"/>
      <c r="T500" s="813"/>
      <c r="U500" s="808"/>
      <c r="V500" s="808"/>
      <c r="W500" s="73">
        <v>490</v>
      </c>
      <c r="X500" s="400" t="s">
        <v>95</v>
      </c>
      <c r="Y500" s="75" t="s">
        <v>1409</v>
      </c>
      <c r="Z500" s="746">
        <v>43191</v>
      </c>
      <c r="AA500" s="600">
        <v>43434</v>
      </c>
      <c r="AB500" s="77"/>
      <c r="AC500" s="78">
        <v>0.05</v>
      </c>
      <c r="AD500" s="79" t="s">
        <v>97</v>
      </c>
      <c r="AE500" s="79" t="s">
        <v>1319</v>
      </c>
      <c r="AF500" s="79" t="s">
        <v>1320</v>
      </c>
      <c r="AG500" s="79" t="s">
        <v>1319</v>
      </c>
      <c r="AH500" s="80" t="s">
        <v>1320</v>
      </c>
    </row>
    <row r="501" spans="1:34" ht="54" x14ac:dyDescent="0.25">
      <c r="A501" s="806"/>
      <c r="B501" s="808"/>
      <c r="C501" s="808"/>
      <c r="D501" s="809"/>
      <c r="E501" s="808"/>
      <c r="F501" s="808"/>
      <c r="G501" s="808"/>
      <c r="H501" s="809"/>
      <c r="I501" s="808"/>
      <c r="J501" s="808"/>
      <c r="K501" s="808"/>
      <c r="L501" s="843"/>
      <c r="M501" s="809"/>
      <c r="N501" s="816"/>
      <c r="O501" s="840"/>
      <c r="P501" s="808"/>
      <c r="Q501" s="808"/>
      <c r="R501" s="842"/>
      <c r="S501" s="842"/>
      <c r="T501" s="813"/>
      <c r="U501" s="808"/>
      <c r="V501" s="808"/>
      <c r="W501" s="73">
        <v>491</v>
      </c>
      <c r="X501" s="400" t="s">
        <v>95</v>
      </c>
      <c r="Y501" s="75" t="s">
        <v>1410</v>
      </c>
      <c r="Z501" s="746">
        <v>43191</v>
      </c>
      <c r="AA501" s="600">
        <v>43434</v>
      </c>
      <c r="AB501" s="77"/>
      <c r="AC501" s="78">
        <v>0.05</v>
      </c>
      <c r="AD501" s="79" t="s">
        <v>259</v>
      </c>
      <c r="AE501" s="79" t="s">
        <v>1319</v>
      </c>
      <c r="AF501" s="79" t="s">
        <v>1320</v>
      </c>
      <c r="AG501" s="79" t="s">
        <v>1319</v>
      </c>
      <c r="AH501" s="80" t="s">
        <v>1320</v>
      </c>
    </row>
    <row r="502" spans="1:34" ht="54" x14ac:dyDescent="0.25">
      <c r="A502" s="806"/>
      <c r="B502" s="808"/>
      <c r="C502" s="808"/>
      <c r="D502" s="809"/>
      <c r="E502" s="808"/>
      <c r="F502" s="808"/>
      <c r="G502" s="808"/>
      <c r="H502" s="809"/>
      <c r="I502" s="808"/>
      <c r="J502" s="808"/>
      <c r="K502" s="808"/>
      <c r="L502" s="843"/>
      <c r="M502" s="809"/>
      <c r="N502" s="816"/>
      <c r="O502" s="840"/>
      <c r="P502" s="808"/>
      <c r="Q502" s="808"/>
      <c r="R502" s="842"/>
      <c r="S502" s="842"/>
      <c r="T502" s="813"/>
      <c r="U502" s="808"/>
      <c r="V502" s="808"/>
      <c r="W502" s="73">
        <v>492</v>
      </c>
      <c r="X502" s="400" t="s">
        <v>95</v>
      </c>
      <c r="Y502" s="75" t="s">
        <v>1411</v>
      </c>
      <c r="Z502" s="746">
        <v>43191</v>
      </c>
      <c r="AA502" s="600">
        <v>43434</v>
      </c>
      <c r="AB502" s="77"/>
      <c r="AC502" s="78">
        <v>0.05</v>
      </c>
      <c r="AD502" s="79" t="s">
        <v>97</v>
      </c>
      <c r="AE502" s="79" t="s">
        <v>1319</v>
      </c>
      <c r="AF502" s="79" t="s">
        <v>1320</v>
      </c>
      <c r="AG502" s="79" t="s">
        <v>1319</v>
      </c>
      <c r="AH502" s="80" t="s">
        <v>1320</v>
      </c>
    </row>
    <row r="503" spans="1:34" ht="40.5" x14ac:dyDescent="0.25">
      <c r="A503" s="806"/>
      <c r="B503" s="808"/>
      <c r="C503" s="808"/>
      <c r="D503" s="809"/>
      <c r="E503" s="808"/>
      <c r="F503" s="808"/>
      <c r="G503" s="808"/>
      <c r="H503" s="809"/>
      <c r="I503" s="808"/>
      <c r="J503" s="808"/>
      <c r="K503" s="808"/>
      <c r="L503" s="843"/>
      <c r="M503" s="809"/>
      <c r="N503" s="816"/>
      <c r="O503" s="840"/>
      <c r="P503" s="808"/>
      <c r="Q503" s="808"/>
      <c r="R503" s="842"/>
      <c r="S503" s="842"/>
      <c r="T503" s="813"/>
      <c r="U503" s="808"/>
      <c r="V503" s="808"/>
      <c r="W503" s="73">
        <v>493</v>
      </c>
      <c r="X503" s="400" t="s">
        <v>95</v>
      </c>
      <c r="Y503" s="744" t="s">
        <v>1597</v>
      </c>
      <c r="Z503" s="746">
        <v>43191</v>
      </c>
      <c r="AA503" s="600">
        <v>43434</v>
      </c>
      <c r="AB503" s="77"/>
      <c r="AC503" s="78">
        <v>0.05</v>
      </c>
      <c r="AD503" s="79" t="s">
        <v>97</v>
      </c>
      <c r="AE503" s="79" t="s">
        <v>1319</v>
      </c>
      <c r="AF503" s="79" t="s">
        <v>1320</v>
      </c>
      <c r="AG503" s="79" t="s">
        <v>1175</v>
      </c>
      <c r="AH503" s="80" t="s">
        <v>1321</v>
      </c>
    </row>
    <row r="504" spans="1:34" ht="54" x14ac:dyDescent="0.25">
      <c r="A504" s="806"/>
      <c r="B504" s="808"/>
      <c r="C504" s="808"/>
      <c r="D504" s="809"/>
      <c r="E504" s="808"/>
      <c r="F504" s="808"/>
      <c r="G504" s="808"/>
      <c r="H504" s="809"/>
      <c r="I504" s="808"/>
      <c r="J504" s="808"/>
      <c r="K504" s="808"/>
      <c r="L504" s="843"/>
      <c r="M504" s="809"/>
      <c r="N504" s="816"/>
      <c r="O504" s="840"/>
      <c r="P504" s="808"/>
      <c r="Q504" s="808"/>
      <c r="R504" s="842"/>
      <c r="S504" s="842"/>
      <c r="T504" s="813"/>
      <c r="U504" s="808"/>
      <c r="V504" s="808"/>
      <c r="W504" s="73">
        <v>494</v>
      </c>
      <c r="X504" s="400" t="s">
        <v>95</v>
      </c>
      <c r="Y504" s="75" t="s">
        <v>1413</v>
      </c>
      <c r="Z504" s="746">
        <v>43191</v>
      </c>
      <c r="AA504" s="600">
        <v>43434</v>
      </c>
      <c r="AB504" s="77"/>
      <c r="AC504" s="78">
        <v>0.05</v>
      </c>
      <c r="AD504" s="79" t="s">
        <v>97</v>
      </c>
      <c r="AE504" s="79" t="s">
        <v>1319</v>
      </c>
      <c r="AF504" s="79" t="s">
        <v>1320</v>
      </c>
      <c r="AG504" s="79" t="s">
        <v>1319</v>
      </c>
      <c r="AH504" s="80" t="s">
        <v>1320</v>
      </c>
    </row>
    <row r="505" spans="1:34" ht="54" x14ac:dyDescent="0.25">
      <c r="A505" s="806"/>
      <c r="B505" s="808"/>
      <c r="C505" s="808"/>
      <c r="D505" s="809"/>
      <c r="E505" s="808"/>
      <c r="F505" s="808"/>
      <c r="G505" s="808"/>
      <c r="H505" s="809"/>
      <c r="I505" s="808"/>
      <c r="J505" s="808"/>
      <c r="K505" s="808"/>
      <c r="L505" s="843"/>
      <c r="M505" s="809"/>
      <c r="N505" s="816"/>
      <c r="O505" s="840"/>
      <c r="P505" s="808"/>
      <c r="Q505" s="808"/>
      <c r="R505" s="842"/>
      <c r="S505" s="842"/>
      <c r="T505" s="813"/>
      <c r="U505" s="808"/>
      <c r="V505" s="808"/>
      <c r="W505" s="73">
        <v>495</v>
      </c>
      <c r="X505" s="400" t="s">
        <v>95</v>
      </c>
      <c r="Y505" s="75" t="s">
        <v>1414</v>
      </c>
      <c r="Z505" s="746">
        <v>43191</v>
      </c>
      <c r="AA505" s="600">
        <v>43434</v>
      </c>
      <c r="AB505" s="77"/>
      <c r="AC505" s="78">
        <v>0.05</v>
      </c>
      <c r="AD505" s="79" t="s">
        <v>259</v>
      </c>
      <c r="AE505" s="79" t="s">
        <v>1319</v>
      </c>
      <c r="AF505" s="79" t="s">
        <v>1320</v>
      </c>
      <c r="AG505" s="79" t="s">
        <v>1319</v>
      </c>
      <c r="AH505" s="80" t="s">
        <v>1320</v>
      </c>
    </row>
    <row r="506" spans="1:34" ht="54" x14ac:dyDescent="0.25">
      <c r="A506" s="806"/>
      <c r="B506" s="808"/>
      <c r="C506" s="808"/>
      <c r="D506" s="809"/>
      <c r="E506" s="808"/>
      <c r="F506" s="808"/>
      <c r="G506" s="808"/>
      <c r="H506" s="809"/>
      <c r="I506" s="808"/>
      <c r="J506" s="808"/>
      <c r="K506" s="808"/>
      <c r="L506" s="843"/>
      <c r="M506" s="809"/>
      <c r="N506" s="816"/>
      <c r="O506" s="840"/>
      <c r="P506" s="808"/>
      <c r="Q506" s="808"/>
      <c r="R506" s="842"/>
      <c r="S506" s="842"/>
      <c r="T506" s="813"/>
      <c r="U506" s="808"/>
      <c r="V506" s="808"/>
      <c r="W506" s="73">
        <v>496</v>
      </c>
      <c r="X506" s="400" t="s">
        <v>95</v>
      </c>
      <c r="Y506" s="75" t="s">
        <v>1415</v>
      </c>
      <c r="Z506" s="746">
        <v>43191</v>
      </c>
      <c r="AA506" s="600">
        <v>43434</v>
      </c>
      <c r="AB506" s="77"/>
      <c r="AC506" s="78">
        <v>0.05</v>
      </c>
      <c r="AD506" s="79" t="s">
        <v>259</v>
      </c>
      <c r="AE506" s="79" t="s">
        <v>1319</v>
      </c>
      <c r="AF506" s="79" t="s">
        <v>1320</v>
      </c>
      <c r="AG506" s="79" t="s">
        <v>1319</v>
      </c>
      <c r="AH506" s="80" t="s">
        <v>1320</v>
      </c>
    </row>
    <row r="507" spans="1:34" ht="40.5" x14ac:dyDescent="0.25">
      <c r="A507" s="806"/>
      <c r="B507" s="808"/>
      <c r="C507" s="808"/>
      <c r="D507" s="809"/>
      <c r="E507" s="808"/>
      <c r="F507" s="808"/>
      <c r="G507" s="808"/>
      <c r="H507" s="809"/>
      <c r="I507" s="808"/>
      <c r="J507" s="808"/>
      <c r="K507" s="808"/>
      <c r="L507" s="843"/>
      <c r="M507" s="809"/>
      <c r="N507" s="816"/>
      <c r="O507" s="840"/>
      <c r="P507" s="808"/>
      <c r="Q507" s="808"/>
      <c r="R507" s="842"/>
      <c r="S507" s="842"/>
      <c r="T507" s="813"/>
      <c r="U507" s="808"/>
      <c r="V507" s="808"/>
      <c r="W507" s="73">
        <v>497</v>
      </c>
      <c r="X507" s="400" t="s">
        <v>95</v>
      </c>
      <c r="Y507" s="75" t="s">
        <v>1416</v>
      </c>
      <c r="Z507" s="746">
        <v>43191</v>
      </c>
      <c r="AA507" s="600">
        <v>43434</v>
      </c>
      <c r="AB507" s="77"/>
      <c r="AC507" s="78">
        <v>0.05</v>
      </c>
      <c r="AD507" s="79" t="s">
        <v>97</v>
      </c>
      <c r="AE507" s="79" t="s">
        <v>1319</v>
      </c>
      <c r="AF507" s="79" t="s">
        <v>1320</v>
      </c>
      <c r="AG507" s="79" t="s">
        <v>1175</v>
      </c>
      <c r="AH507" s="80" t="s">
        <v>1321</v>
      </c>
    </row>
    <row r="508" spans="1:34" ht="54.75" thickBot="1" x14ac:dyDescent="0.3">
      <c r="A508" s="807"/>
      <c r="B508" s="793"/>
      <c r="C508" s="793"/>
      <c r="D508" s="804"/>
      <c r="E508" s="793"/>
      <c r="F508" s="793"/>
      <c r="G508" s="793"/>
      <c r="H508" s="804"/>
      <c r="I508" s="793"/>
      <c r="J508" s="793"/>
      <c r="K508" s="793"/>
      <c r="L508" s="844"/>
      <c r="M508" s="804"/>
      <c r="N508" s="799"/>
      <c r="O508" s="841"/>
      <c r="P508" s="793"/>
      <c r="Q508" s="793"/>
      <c r="R508" s="838"/>
      <c r="S508" s="838"/>
      <c r="T508" s="791"/>
      <c r="U508" s="793"/>
      <c r="V508" s="793"/>
      <c r="W508" s="17">
        <v>498</v>
      </c>
      <c r="X508" s="594" t="s">
        <v>95</v>
      </c>
      <c r="Y508" s="81" t="s">
        <v>1417</v>
      </c>
      <c r="Z508" s="746">
        <v>43191</v>
      </c>
      <c r="AA508" s="615">
        <v>43434</v>
      </c>
      <c r="AB508" s="21"/>
      <c r="AC508" s="22">
        <v>0.05</v>
      </c>
      <c r="AD508" s="23" t="s">
        <v>97</v>
      </c>
      <c r="AE508" s="23" t="s">
        <v>1319</v>
      </c>
      <c r="AF508" s="23" t="s">
        <v>1320</v>
      </c>
      <c r="AG508" s="23" t="s">
        <v>1319</v>
      </c>
      <c r="AH508" s="82" t="s">
        <v>1320</v>
      </c>
    </row>
    <row r="509" spans="1:34" ht="55.5" thickTop="1" thickBot="1" x14ac:dyDescent="0.3">
      <c r="A509" s="311" t="s">
        <v>1418</v>
      </c>
      <c r="B509" s="41" t="s">
        <v>1418</v>
      </c>
      <c r="C509" s="41" t="s">
        <v>1308</v>
      </c>
      <c r="D509" s="156" t="s">
        <v>1309</v>
      </c>
      <c r="E509" s="41" t="s">
        <v>1419</v>
      </c>
      <c r="F509" s="41" t="s">
        <v>1420</v>
      </c>
      <c r="G509" s="41" t="s">
        <v>1421</v>
      </c>
      <c r="H509" s="41" t="s">
        <v>1422</v>
      </c>
      <c r="I509" s="41">
        <v>100</v>
      </c>
      <c r="J509" s="41" t="s">
        <v>113</v>
      </c>
      <c r="K509" s="41" t="s">
        <v>1423</v>
      </c>
      <c r="L509" s="315" t="s">
        <v>89</v>
      </c>
      <c r="M509" s="156" t="s">
        <v>1424</v>
      </c>
      <c r="N509" s="616">
        <v>0.15</v>
      </c>
      <c r="O509" s="41">
        <v>100</v>
      </c>
      <c r="P509" s="41" t="s">
        <v>113</v>
      </c>
      <c r="Q509" s="41" t="s">
        <v>208</v>
      </c>
      <c r="R509" s="617"/>
      <c r="S509" s="617"/>
      <c r="T509" s="61" t="s">
        <v>1425</v>
      </c>
      <c r="U509" s="41" t="s">
        <v>1426</v>
      </c>
      <c r="V509" s="41" t="s">
        <v>1427</v>
      </c>
      <c r="W509" s="6">
        <v>499</v>
      </c>
      <c r="X509" s="589" t="s">
        <v>95</v>
      </c>
      <c r="Y509" s="62" t="s">
        <v>1428</v>
      </c>
      <c r="Z509" s="63">
        <v>43101</v>
      </c>
      <c r="AA509" s="63">
        <v>43465</v>
      </c>
      <c r="AB509" s="39">
        <v>364</v>
      </c>
      <c r="AC509" s="40">
        <v>1</v>
      </c>
      <c r="AD509" s="41" t="s">
        <v>259</v>
      </c>
      <c r="AE509" s="41" t="s">
        <v>1427</v>
      </c>
      <c r="AF509" s="41" t="s">
        <v>1426</v>
      </c>
      <c r="AG509" s="41"/>
      <c r="AH509" s="66"/>
    </row>
    <row r="510" spans="1:34" ht="55.5" thickTop="1" thickBot="1" x14ac:dyDescent="0.3">
      <c r="A510" s="618" t="s">
        <v>1418</v>
      </c>
      <c r="B510" s="619" t="s">
        <v>1418</v>
      </c>
      <c r="C510" s="619">
        <v>9</v>
      </c>
      <c r="D510" s="619" t="s">
        <v>1309</v>
      </c>
      <c r="E510" s="619" t="s">
        <v>1419</v>
      </c>
      <c r="F510" s="619" t="s">
        <v>1420</v>
      </c>
      <c r="G510" s="58">
        <v>137</v>
      </c>
      <c r="H510" s="58" t="s">
        <v>1422</v>
      </c>
      <c r="I510" s="58">
        <v>100</v>
      </c>
      <c r="J510" s="619" t="s">
        <v>113</v>
      </c>
      <c r="K510" s="58" t="s">
        <v>1429</v>
      </c>
      <c r="L510" s="620" t="s">
        <v>89</v>
      </c>
      <c r="M510" s="619" t="s">
        <v>1430</v>
      </c>
      <c r="N510" s="621">
        <v>0.1</v>
      </c>
      <c r="O510" s="58">
        <v>12</v>
      </c>
      <c r="P510" s="619" t="s">
        <v>87</v>
      </c>
      <c r="Q510" s="619" t="s">
        <v>208</v>
      </c>
      <c r="R510" s="622"/>
      <c r="S510" s="622"/>
      <c r="T510" s="623" t="s">
        <v>1425</v>
      </c>
      <c r="U510" s="619" t="s">
        <v>1431</v>
      </c>
      <c r="V510" s="619" t="s">
        <v>284</v>
      </c>
      <c r="W510" s="53">
        <v>500</v>
      </c>
      <c r="X510" s="47" t="s">
        <v>95</v>
      </c>
      <c r="Y510" s="624" t="s">
        <v>1432</v>
      </c>
      <c r="Z510" s="625">
        <v>43132</v>
      </c>
      <c r="AA510" s="625">
        <v>43449</v>
      </c>
      <c r="AB510" s="56">
        <v>318</v>
      </c>
      <c r="AC510" s="57">
        <v>1</v>
      </c>
      <c r="AD510" s="58" t="s">
        <v>97</v>
      </c>
      <c r="AE510" s="619" t="s">
        <v>284</v>
      </c>
      <c r="AF510" s="619" t="s">
        <v>1431</v>
      </c>
      <c r="AG510" s="619"/>
      <c r="AH510" s="626"/>
    </row>
    <row r="511" spans="1:34" ht="27.75" thickTop="1" x14ac:dyDescent="0.25">
      <c r="A511" s="805" t="s">
        <v>1418</v>
      </c>
      <c r="B511" s="792" t="s">
        <v>1418</v>
      </c>
      <c r="C511" s="792" t="s">
        <v>1308</v>
      </c>
      <c r="D511" s="796" t="s">
        <v>1309</v>
      </c>
      <c r="E511" s="792" t="s">
        <v>1419</v>
      </c>
      <c r="F511" s="792" t="s">
        <v>1420</v>
      </c>
      <c r="G511" s="792" t="s">
        <v>1421</v>
      </c>
      <c r="H511" s="792" t="s">
        <v>1422</v>
      </c>
      <c r="I511" s="792">
        <v>100</v>
      </c>
      <c r="J511" s="792" t="s">
        <v>113</v>
      </c>
      <c r="K511" s="792" t="s">
        <v>1433</v>
      </c>
      <c r="L511" s="794" t="s">
        <v>89</v>
      </c>
      <c r="M511" s="796" t="s">
        <v>1434</v>
      </c>
      <c r="N511" s="825">
        <v>0.15</v>
      </c>
      <c r="O511" s="792">
        <v>3</v>
      </c>
      <c r="P511" s="792" t="s">
        <v>87</v>
      </c>
      <c r="Q511" s="792" t="s">
        <v>208</v>
      </c>
      <c r="R511" s="836"/>
      <c r="S511" s="836"/>
      <c r="T511" s="837" t="s">
        <v>1425</v>
      </c>
      <c r="U511" s="792" t="s">
        <v>1426</v>
      </c>
      <c r="V511" s="792" t="s">
        <v>1427</v>
      </c>
      <c r="W511" s="6">
        <v>501</v>
      </c>
      <c r="X511" s="589" t="s">
        <v>95</v>
      </c>
      <c r="Y511" s="71" t="s">
        <v>1435</v>
      </c>
      <c r="Z511" s="84">
        <v>43132</v>
      </c>
      <c r="AA511" s="84">
        <v>43281</v>
      </c>
      <c r="AB511" s="10">
        <v>150</v>
      </c>
      <c r="AC511" s="11">
        <v>0.25</v>
      </c>
      <c r="AD511" s="12" t="s">
        <v>97</v>
      </c>
      <c r="AE511" s="12" t="s">
        <v>1427</v>
      </c>
      <c r="AF511" s="12" t="s">
        <v>1426</v>
      </c>
      <c r="AG511" s="12"/>
      <c r="AH511" s="72"/>
    </row>
    <row r="512" spans="1:34" ht="40.5" x14ac:dyDescent="0.25">
      <c r="A512" s="834"/>
      <c r="B512" s="826"/>
      <c r="C512" s="826"/>
      <c r="D512" s="832"/>
      <c r="E512" s="826"/>
      <c r="F512" s="826"/>
      <c r="G512" s="826"/>
      <c r="H512" s="826"/>
      <c r="I512" s="826"/>
      <c r="J512" s="826"/>
      <c r="K512" s="826"/>
      <c r="L512" s="830"/>
      <c r="M512" s="832"/>
      <c r="N512" s="826"/>
      <c r="O512" s="826"/>
      <c r="P512" s="826"/>
      <c r="Q512" s="826"/>
      <c r="R512" s="826"/>
      <c r="S512" s="826"/>
      <c r="T512" s="826"/>
      <c r="U512" s="826"/>
      <c r="V512" s="826"/>
      <c r="W512" s="73">
        <v>502</v>
      </c>
      <c r="X512" s="74" t="s">
        <v>95</v>
      </c>
      <c r="Y512" s="75" t="s">
        <v>1436</v>
      </c>
      <c r="Z512" s="88">
        <v>43132</v>
      </c>
      <c r="AA512" s="88">
        <v>43281</v>
      </c>
      <c r="AB512" s="77">
        <v>150</v>
      </c>
      <c r="AC512" s="78">
        <v>0.25</v>
      </c>
      <c r="AD512" s="79" t="s">
        <v>97</v>
      </c>
      <c r="AE512" s="79" t="s">
        <v>1427</v>
      </c>
      <c r="AF512" s="79" t="s">
        <v>1426</v>
      </c>
      <c r="AG512" s="79"/>
      <c r="AH512" s="80"/>
    </row>
    <row r="513" spans="1:34" ht="27" x14ac:dyDescent="0.25">
      <c r="A513" s="834"/>
      <c r="B513" s="826"/>
      <c r="C513" s="826"/>
      <c r="D513" s="832"/>
      <c r="E513" s="826"/>
      <c r="F513" s="826"/>
      <c r="G513" s="826"/>
      <c r="H513" s="826"/>
      <c r="I513" s="826"/>
      <c r="J513" s="826"/>
      <c r="K513" s="826"/>
      <c r="L513" s="830"/>
      <c r="M513" s="832"/>
      <c r="N513" s="826"/>
      <c r="O513" s="826"/>
      <c r="P513" s="826"/>
      <c r="Q513" s="826"/>
      <c r="R513" s="826"/>
      <c r="S513" s="826"/>
      <c r="T513" s="826"/>
      <c r="U513" s="826"/>
      <c r="V513" s="826"/>
      <c r="W513" s="73">
        <v>503</v>
      </c>
      <c r="X513" s="400" t="s">
        <v>95</v>
      </c>
      <c r="Y513" s="75" t="s">
        <v>1437</v>
      </c>
      <c r="Z513" s="88">
        <v>43132</v>
      </c>
      <c r="AA513" s="88">
        <v>43281</v>
      </c>
      <c r="AB513" s="77">
        <v>150</v>
      </c>
      <c r="AC513" s="78">
        <v>0.25</v>
      </c>
      <c r="AD513" s="79" t="s">
        <v>97</v>
      </c>
      <c r="AE513" s="79" t="s">
        <v>1427</v>
      </c>
      <c r="AF513" s="79" t="s">
        <v>1426</v>
      </c>
      <c r="AG513" s="79"/>
      <c r="AH513" s="80"/>
    </row>
    <row r="514" spans="1:34" ht="54.75" thickBot="1" x14ac:dyDescent="0.3">
      <c r="A514" s="835"/>
      <c r="B514" s="827"/>
      <c r="C514" s="827"/>
      <c r="D514" s="833"/>
      <c r="E514" s="827"/>
      <c r="F514" s="827"/>
      <c r="G514" s="827"/>
      <c r="H514" s="827"/>
      <c r="I514" s="827"/>
      <c r="J514" s="827"/>
      <c r="K514" s="827"/>
      <c r="L514" s="831"/>
      <c r="M514" s="833"/>
      <c r="N514" s="827"/>
      <c r="O514" s="827"/>
      <c r="P514" s="827"/>
      <c r="Q514" s="827"/>
      <c r="R514" s="827"/>
      <c r="S514" s="827"/>
      <c r="T514" s="827"/>
      <c r="U514" s="827"/>
      <c r="V514" s="827"/>
      <c r="W514" s="17">
        <v>504</v>
      </c>
      <c r="X514" s="18" t="s">
        <v>95</v>
      </c>
      <c r="Y514" s="81" t="s">
        <v>1438</v>
      </c>
      <c r="Z514" s="93">
        <v>43132</v>
      </c>
      <c r="AA514" s="93">
        <v>43281</v>
      </c>
      <c r="AB514" s="21">
        <v>150</v>
      </c>
      <c r="AC514" s="22">
        <v>0.25</v>
      </c>
      <c r="AD514" s="23" t="s">
        <v>97</v>
      </c>
      <c r="AE514" s="23" t="s">
        <v>1427</v>
      </c>
      <c r="AF514" s="23" t="s">
        <v>1426</v>
      </c>
      <c r="AG514" s="23"/>
      <c r="AH514" s="82"/>
    </row>
    <row r="515" spans="1:34" ht="27.75" thickTop="1" x14ac:dyDescent="0.25">
      <c r="A515" s="805" t="s">
        <v>1418</v>
      </c>
      <c r="B515" s="792" t="s">
        <v>1418</v>
      </c>
      <c r="C515" s="792" t="s">
        <v>1308</v>
      </c>
      <c r="D515" s="796" t="s">
        <v>1309</v>
      </c>
      <c r="E515" s="792" t="s">
        <v>1419</v>
      </c>
      <c r="F515" s="792" t="s">
        <v>1420</v>
      </c>
      <c r="G515" s="792" t="s">
        <v>1421</v>
      </c>
      <c r="H515" s="792" t="s">
        <v>1422</v>
      </c>
      <c r="I515" s="792">
        <v>100</v>
      </c>
      <c r="J515" s="792" t="s">
        <v>113</v>
      </c>
      <c r="K515" s="792" t="s">
        <v>1439</v>
      </c>
      <c r="L515" s="794" t="s">
        <v>89</v>
      </c>
      <c r="M515" s="796" t="s">
        <v>1440</v>
      </c>
      <c r="N515" s="825">
        <v>0.1</v>
      </c>
      <c r="O515" s="792">
        <v>3</v>
      </c>
      <c r="P515" s="792" t="s">
        <v>87</v>
      </c>
      <c r="Q515" s="792" t="s">
        <v>1441</v>
      </c>
      <c r="R515" s="836"/>
      <c r="S515" s="836"/>
      <c r="T515" s="837" t="s">
        <v>1425</v>
      </c>
      <c r="U515" s="792" t="s">
        <v>1426</v>
      </c>
      <c r="V515" s="792" t="s">
        <v>1427</v>
      </c>
      <c r="W515" s="6">
        <v>505</v>
      </c>
      <c r="X515" s="589" t="s">
        <v>95</v>
      </c>
      <c r="Y515" s="71" t="s">
        <v>1442</v>
      </c>
      <c r="Z515" s="84">
        <v>43132</v>
      </c>
      <c r="AA515" s="84">
        <v>43281</v>
      </c>
      <c r="AB515" s="10">
        <v>150</v>
      </c>
      <c r="AC515" s="11">
        <v>0.5</v>
      </c>
      <c r="AD515" s="12" t="s">
        <v>97</v>
      </c>
      <c r="AE515" s="12" t="s">
        <v>1427</v>
      </c>
      <c r="AF515" s="12" t="s">
        <v>1426</v>
      </c>
      <c r="AG515" s="12"/>
      <c r="AH515" s="72"/>
    </row>
    <row r="516" spans="1:34" ht="27.75" thickBot="1" x14ac:dyDescent="0.3">
      <c r="A516" s="835"/>
      <c r="B516" s="827"/>
      <c r="C516" s="827"/>
      <c r="D516" s="833"/>
      <c r="E516" s="827"/>
      <c r="F516" s="827"/>
      <c r="G516" s="827"/>
      <c r="H516" s="827"/>
      <c r="I516" s="827"/>
      <c r="J516" s="827"/>
      <c r="K516" s="827"/>
      <c r="L516" s="831"/>
      <c r="M516" s="833"/>
      <c r="N516" s="827"/>
      <c r="O516" s="827"/>
      <c r="P516" s="827"/>
      <c r="Q516" s="827"/>
      <c r="R516" s="827"/>
      <c r="S516" s="827"/>
      <c r="T516" s="827"/>
      <c r="U516" s="827"/>
      <c r="V516" s="827"/>
      <c r="W516" s="17">
        <v>506</v>
      </c>
      <c r="X516" s="18" t="s">
        <v>95</v>
      </c>
      <c r="Y516" s="81" t="s">
        <v>1443</v>
      </c>
      <c r="Z516" s="93">
        <v>43282</v>
      </c>
      <c r="AA516" s="93">
        <v>43434</v>
      </c>
      <c r="AB516" s="21">
        <v>153</v>
      </c>
      <c r="AC516" s="22">
        <v>0.5</v>
      </c>
      <c r="AD516" s="23" t="s">
        <v>97</v>
      </c>
      <c r="AE516" s="23" t="s">
        <v>1427</v>
      </c>
      <c r="AF516" s="23" t="s">
        <v>1426</v>
      </c>
      <c r="AG516" s="23"/>
      <c r="AH516" s="82"/>
    </row>
    <row r="517" spans="1:34" ht="42" thickTop="1" thickBot="1" x14ac:dyDescent="0.3">
      <c r="A517" s="627" t="s">
        <v>1418</v>
      </c>
      <c r="B517" s="205" t="s">
        <v>1418</v>
      </c>
      <c r="C517" s="205" t="s">
        <v>1308</v>
      </c>
      <c r="D517" s="209" t="s">
        <v>1309</v>
      </c>
      <c r="E517" s="205" t="s">
        <v>1419</v>
      </c>
      <c r="F517" s="205" t="s">
        <v>1420</v>
      </c>
      <c r="G517" s="205">
        <v>137</v>
      </c>
      <c r="H517" s="205" t="s">
        <v>1422</v>
      </c>
      <c r="I517" s="205">
        <v>100</v>
      </c>
      <c r="J517" s="205" t="s">
        <v>113</v>
      </c>
      <c r="K517" s="205" t="s">
        <v>1444</v>
      </c>
      <c r="L517" s="628" t="s">
        <v>89</v>
      </c>
      <c r="M517" s="209" t="s">
        <v>1445</v>
      </c>
      <c r="N517" s="629">
        <v>0.1</v>
      </c>
      <c r="O517" s="205">
        <v>1</v>
      </c>
      <c r="P517" s="205" t="s">
        <v>87</v>
      </c>
      <c r="Q517" s="205" t="s">
        <v>208</v>
      </c>
      <c r="R517" s="628"/>
      <c r="S517" s="628"/>
      <c r="T517" s="205" t="s">
        <v>1425</v>
      </c>
      <c r="U517" s="205" t="s">
        <v>1426</v>
      </c>
      <c r="V517" s="205" t="s">
        <v>1427</v>
      </c>
      <c r="W517" s="208">
        <v>507</v>
      </c>
      <c r="X517" s="630" t="s">
        <v>95</v>
      </c>
      <c r="Y517" s="631" t="s">
        <v>1446</v>
      </c>
      <c r="Z517" s="632">
        <v>43132</v>
      </c>
      <c r="AA517" s="632">
        <v>43449</v>
      </c>
      <c r="AB517" s="211">
        <v>318</v>
      </c>
      <c r="AC517" s="212">
        <v>1</v>
      </c>
      <c r="AD517" s="213" t="s">
        <v>97</v>
      </c>
      <c r="AE517" s="213" t="s">
        <v>1427</v>
      </c>
      <c r="AF517" s="213" t="s">
        <v>1426</v>
      </c>
      <c r="AG517" s="213"/>
      <c r="AH517" s="633"/>
    </row>
    <row r="518" spans="1:34" ht="69" thickTop="1" thickBot="1" x14ac:dyDescent="0.3">
      <c r="A518" s="634" t="s">
        <v>1418</v>
      </c>
      <c r="B518" s="12" t="s">
        <v>1418</v>
      </c>
      <c r="C518" s="12" t="s">
        <v>1308</v>
      </c>
      <c r="D518" s="106" t="s">
        <v>1309</v>
      </c>
      <c r="E518" s="12" t="s">
        <v>1419</v>
      </c>
      <c r="F518" s="12" t="s">
        <v>1420</v>
      </c>
      <c r="G518" s="12" t="s">
        <v>1421</v>
      </c>
      <c r="H518" s="12" t="s">
        <v>1422</v>
      </c>
      <c r="I518" s="12">
        <v>100</v>
      </c>
      <c r="J518" s="12" t="s">
        <v>113</v>
      </c>
      <c r="K518" s="12" t="s">
        <v>1447</v>
      </c>
      <c r="L518" s="635" t="s">
        <v>89</v>
      </c>
      <c r="M518" s="106" t="s">
        <v>1448</v>
      </c>
      <c r="N518" s="636">
        <v>0.1</v>
      </c>
      <c r="O518" s="12">
        <v>4</v>
      </c>
      <c r="P518" s="12" t="s">
        <v>87</v>
      </c>
      <c r="Q518" s="12" t="s">
        <v>208</v>
      </c>
      <c r="R518" s="637"/>
      <c r="S518" s="637"/>
      <c r="T518" s="638" t="s">
        <v>1425</v>
      </c>
      <c r="U518" s="12" t="s">
        <v>1449</v>
      </c>
      <c r="V518" s="12" t="s">
        <v>1450</v>
      </c>
      <c r="W518" s="6">
        <v>508</v>
      </c>
      <c r="X518" s="47" t="s">
        <v>95</v>
      </c>
      <c r="Y518" s="71" t="s">
        <v>1451</v>
      </c>
      <c r="Z518" s="84">
        <v>43132</v>
      </c>
      <c r="AA518" s="84">
        <v>43434</v>
      </c>
      <c r="AB518" s="10">
        <v>303</v>
      </c>
      <c r="AC518" s="11">
        <v>1</v>
      </c>
      <c r="AD518" s="12" t="s">
        <v>97</v>
      </c>
      <c r="AE518" s="12" t="s">
        <v>1450</v>
      </c>
      <c r="AF518" s="12" t="s">
        <v>1449</v>
      </c>
      <c r="AG518" s="12" t="s">
        <v>1452</v>
      </c>
      <c r="AH518" s="72" t="s">
        <v>1453</v>
      </c>
    </row>
    <row r="519" spans="1:34" ht="41.25" thickTop="1" x14ac:dyDescent="0.25">
      <c r="A519" s="805" t="s">
        <v>1418</v>
      </c>
      <c r="B519" s="792" t="s">
        <v>1418</v>
      </c>
      <c r="C519" s="792" t="s">
        <v>1308</v>
      </c>
      <c r="D519" s="796" t="s">
        <v>1309</v>
      </c>
      <c r="E519" s="792" t="s">
        <v>1419</v>
      </c>
      <c r="F519" s="792" t="s">
        <v>1420</v>
      </c>
      <c r="G519" s="792" t="s">
        <v>1421</v>
      </c>
      <c r="H519" s="792" t="s">
        <v>1422</v>
      </c>
      <c r="I519" s="792">
        <v>100</v>
      </c>
      <c r="J519" s="792" t="s">
        <v>113</v>
      </c>
      <c r="K519" s="792" t="s">
        <v>1454</v>
      </c>
      <c r="L519" s="794" t="s">
        <v>89</v>
      </c>
      <c r="M519" s="796" t="s">
        <v>1455</v>
      </c>
      <c r="N519" s="825">
        <v>0.1</v>
      </c>
      <c r="O519" s="792">
        <v>1</v>
      </c>
      <c r="P519" s="792" t="s">
        <v>87</v>
      </c>
      <c r="Q519" s="792" t="s">
        <v>1456</v>
      </c>
      <c r="R519" s="836"/>
      <c r="S519" s="836"/>
      <c r="T519" s="837" t="s">
        <v>1425</v>
      </c>
      <c r="U519" s="792" t="s">
        <v>1426</v>
      </c>
      <c r="V519" s="792" t="s">
        <v>1427</v>
      </c>
      <c r="W519" s="6">
        <v>509</v>
      </c>
      <c r="X519" s="589" t="s">
        <v>95</v>
      </c>
      <c r="Y519" s="639" t="s">
        <v>1457</v>
      </c>
      <c r="Z519" s="84">
        <v>43374</v>
      </c>
      <c r="AA519" s="84">
        <v>43449</v>
      </c>
      <c r="AB519" s="10">
        <v>76</v>
      </c>
      <c r="AC519" s="11">
        <v>0.5</v>
      </c>
      <c r="AD519" s="12" t="s">
        <v>97</v>
      </c>
      <c r="AE519" s="12" t="s">
        <v>1427</v>
      </c>
      <c r="AF519" s="12" t="s">
        <v>1426</v>
      </c>
      <c r="AG519" s="12"/>
      <c r="AH519" s="72"/>
    </row>
    <row r="520" spans="1:34" ht="41.25" thickBot="1" x14ac:dyDescent="0.3">
      <c r="A520" s="835"/>
      <c r="B520" s="827"/>
      <c r="C520" s="827"/>
      <c r="D520" s="833"/>
      <c r="E520" s="827"/>
      <c r="F520" s="827"/>
      <c r="G520" s="827"/>
      <c r="H520" s="827"/>
      <c r="I520" s="827"/>
      <c r="J520" s="827"/>
      <c r="K520" s="827"/>
      <c r="L520" s="831"/>
      <c r="M520" s="833"/>
      <c r="N520" s="827"/>
      <c r="O520" s="827"/>
      <c r="P520" s="827"/>
      <c r="Q520" s="827"/>
      <c r="R520" s="827"/>
      <c r="S520" s="827"/>
      <c r="T520" s="838"/>
      <c r="U520" s="793"/>
      <c r="V520" s="793"/>
      <c r="W520" s="17">
        <v>510</v>
      </c>
      <c r="X520" s="18" t="s">
        <v>95</v>
      </c>
      <c r="Y520" s="595" t="s">
        <v>1458</v>
      </c>
      <c r="Z520" s="93">
        <v>43374</v>
      </c>
      <c r="AA520" s="93">
        <v>43449</v>
      </c>
      <c r="AB520" s="21">
        <v>76</v>
      </c>
      <c r="AC520" s="22">
        <v>0.5</v>
      </c>
      <c r="AD520" s="23" t="s">
        <v>97</v>
      </c>
      <c r="AE520" s="23" t="s">
        <v>1427</v>
      </c>
      <c r="AF520" s="23" t="s">
        <v>1426</v>
      </c>
      <c r="AG520" s="23"/>
      <c r="AH520" s="82"/>
    </row>
    <row r="521" spans="1:34" ht="41.25" thickTop="1" x14ac:dyDescent="0.25">
      <c r="A521" s="805" t="s">
        <v>1418</v>
      </c>
      <c r="B521" s="792" t="s">
        <v>1418</v>
      </c>
      <c r="C521" s="792" t="s">
        <v>1308</v>
      </c>
      <c r="D521" s="796" t="s">
        <v>1309</v>
      </c>
      <c r="E521" s="792" t="s">
        <v>1419</v>
      </c>
      <c r="F521" s="792" t="s">
        <v>1420</v>
      </c>
      <c r="G521" s="792" t="s">
        <v>1421</v>
      </c>
      <c r="H521" s="792" t="s">
        <v>1422</v>
      </c>
      <c r="I521" s="792">
        <v>100</v>
      </c>
      <c r="J521" s="792" t="s">
        <v>113</v>
      </c>
      <c r="K521" s="792" t="s">
        <v>1459</v>
      </c>
      <c r="L521" s="794" t="s">
        <v>89</v>
      </c>
      <c r="M521" s="796" t="s">
        <v>1460</v>
      </c>
      <c r="N521" s="825">
        <v>0.2</v>
      </c>
      <c r="O521" s="792">
        <v>4</v>
      </c>
      <c r="P521" s="12" t="s">
        <v>87</v>
      </c>
      <c r="Q521" s="12" t="s">
        <v>1461</v>
      </c>
      <c r="R521" s="637"/>
      <c r="S521" s="637"/>
      <c r="T521" s="638" t="s">
        <v>1425</v>
      </c>
      <c r="U521" s="12" t="s">
        <v>1462</v>
      </c>
      <c r="V521" s="12" t="s">
        <v>1463</v>
      </c>
      <c r="W521" s="6">
        <v>511</v>
      </c>
      <c r="X521" s="589" t="s">
        <v>95</v>
      </c>
      <c r="Y521" s="639" t="s">
        <v>1464</v>
      </c>
      <c r="Z521" s="84">
        <v>43132</v>
      </c>
      <c r="AA521" s="84">
        <v>43281</v>
      </c>
      <c r="AB521" s="10">
        <v>150</v>
      </c>
      <c r="AC521" s="11">
        <v>0.33</v>
      </c>
      <c r="AD521" s="12" t="s">
        <v>97</v>
      </c>
      <c r="AE521" s="12" t="s">
        <v>1463</v>
      </c>
      <c r="AF521" s="12" t="s">
        <v>1462</v>
      </c>
      <c r="AG521" s="12"/>
      <c r="AH521" s="72"/>
    </row>
    <row r="522" spans="1:34" ht="40.5" x14ac:dyDescent="0.25">
      <c r="A522" s="834"/>
      <c r="B522" s="826"/>
      <c r="C522" s="826"/>
      <c r="D522" s="832"/>
      <c r="E522" s="826"/>
      <c r="F522" s="826"/>
      <c r="G522" s="826"/>
      <c r="H522" s="826"/>
      <c r="I522" s="826"/>
      <c r="J522" s="826"/>
      <c r="K522" s="826"/>
      <c r="L522" s="830"/>
      <c r="M522" s="832"/>
      <c r="N522" s="826"/>
      <c r="O522" s="826"/>
      <c r="P522" s="79" t="s">
        <v>87</v>
      </c>
      <c r="Q522" s="79" t="s">
        <v>1461</v>
      </c>
      <c r="R522" s="640"/>
      <c r="S522" s="640"/>
      <c r="T522" s="641" t="s">
        <v>1425</v>
      </c>
      <c r="U522" s="79" t="s">
        <v>1462</v>
      </c>
      <c r="V522" s="79" t="s">
        <v>1463</v>
      </c>
      <c r="W522" s="73">
        <v>512</v>
      </c>
      <c r="X522" s="74" t="s">
        <v>95</v>
      </c>
      <c r="Y522" s="75" t="s">
        <v>1465</v>
      </c>
      <c r="Z522" s="88">
        <v>43132</v>
      </c>
      <c r="AA522" s="88">
        <v>43281</v>
      </c>
      <c r="AB522" s="77">
        <v>150</v>
      </c>
      <c r="AC522" s="78">
        <v>0.33</v>
      </c>
      <c r="AD522" s="79" t="s">
        <v>97</v>
      </c>
      <c r="AE522" s="79" t="s">
        <v>1463</v>
      </c>
      <c r="AF522" s="79" t="s">
        <v>1462</v>
      </c>
      <c r="AG522" s="79"/>
      <c r="AH522" s="80"/>
    </row>
    <row r="523" spans="1:34" ht="41.25" thickBot="1" x14ac:dyDescent="0.3">
      <c r="A523" s="835"/>
      <c r="B523" s="827"/>
      <c r="C523" s="827"/>
      <c r="D523" s="833"/>
      <c r="E523" s="827"/>
      <c r="F523" s="827"/>
      <c r="G523" s="827"/>
      <c r="H523" s="827"/>
      <c r="I523" s="827"/>
      <c r="J523" s="827"/>
      <c r="K523" s="827"/>
      <c r="L523" s="831"/>
      <c r="M523" s="833"/>
      <c r="N523" s="827"/>
      <c r="O523" s="827"/>
      <c r="P523" s="23" t="s">
        <v>87</v>
      </c>
      <c r="Q523" s="23" t="s">
        <v>208</v>
      </c>
      <c r="R523" s="642"/>
      <c r="S523" s="642"/>
      <c r="T523" s="643" t="s">
        <v>1425</v>
      </c>
      <c r="U523" s="23" t="s">
        <v>1462</v>
      </c>
      <c r="V523" s="23" t="s">
        <v>1463</v>
      </c>
      <c r="W523" s="17">
        <v>513</v>
      </c>
      <c r="X523" s="594" t="s">
        <v>95</v>
      </c>
      <c r="Y523" s="595" t="s">
        <v>1466</v>
      </c>
      <c r="Z523" s="93">
        <v>43132</v>
      </c>
      <c r="AA523" s="93">
        <v>43449</v>
      </c>
      <c r="AB523" s="21">
        <v>318</v>
      </c>
      <c r="AC523" s="22">
        <v>0.34</v>
      </c>
      <c r="AD523" s="23" t="s">
        <v>97</v>
      </c>
      <c r="AE523" s="23" t="s">
        <v>1463</v>
      </c>
      <c r="AF523" s="23" t="s">
        <v>1462</v>
      </c>
      <c r="AG523" s="23"/>
      <c r="AH523" s="82"/>
    </row>
    <row r="524" spans="1:34" ht="41.25" thickTop="1" x14ac:dyDescent="0.25">
      <c r="A524" s="828" t="s">
        <v>1467</v>
      </c>
      <c r="B524" s="818" t="s">
        <v>1467</v>
      </c>
      <c r="C524" s="818" t="s">
        <v>1308</v>
      </c>
      <c r="D524" s="822" t="s">
        <v>1309</v>
      </c>
      <c r="E524" s="818" t="s">
        <v>1419</v>
      </c>
      <c r="F524" s="818" t="s">
        <v>1468</v>
      </c>
      <c r="G524" s="818" t="s">
        <v>1421</v>
      </c>
      <c r="H524" s="818" t="s">
        <v>1469</v>
      </c>
      <c r="I524" s="818">
        <v>100</v>
      </c>
      <c r="J524" s="818" t="s">
        <v>113</v>
      </c>
      <c r="K524" s="818" t="s">
        <v>1470</v>
      </c>
      <c r="L524" s="820" t="s">
        <v>89</v>
      </c>
      <c r="M524" s="822" t="s">
        <v>1471</v>
      </c>
      <c r="N524" s="824">
        <v>1</v>
      </c>
      <c r="O524" s="818">
        <v>100</v>
      </c>
      <c r="P524" s="818" t="s">
        <v>113</v>
      </c>
      <c r="Q524" s="818" t="s">
        <v>208</v>
      </c>
      <c r="R524" s="644"/>
      <c r="S524" s="644"/>
      <c r="T524" s="645"/>
      <c r="U524" s="818" t="s">
        <v>1472</v>
      </c>
      <c r="V524" s="818" t="s">
        <v>1473</v>
      </c>
      <c r="W524" s="6">
        <v>514</v>
      </c>
      <c r="X524" s="7" t="s">
        <v>95</v>
      </c>
      <c r="Y524" s="639" t="s">
        <v>1474</v>
      </c>
      <c r="Z524" s="420">
        <v>43101</v>
      </c>
      <c r="AA524" s="420">
        <v>43434</v>
      </c>
      <c r="AB524" s="421">
        <f>+AA524-Z524</f>
        <v>333</v>
      </c>
      <c r="AC524" s="11">
        <v>0.5</v>
      </c>
      <c r="AD524" s="422" t="s">
        <v>97</v>
      </c>
      <c r="AE524" s="422" t="s">
        <v>1175</v>
      </c>
      <c r="AF524" s="422" t="s">
        <v>1475</v>
      </c>
      <c r="AG524" s="422" t="s">
        <v>1476</v>
      </c>
      <c r="AH524" s="423" t="s">
        <v>1472</v>
      </c>
    </row>
    <row r="525" spans="1:34" ht="41.25" thickBot="1" x14ac:dyDescent="0.3">
      <c r="A525" s="829"/>
      <c r="B525" s="819"/>
      <c r="C525" s="819"/>
      <c r="D525" s="823"/>
      <c r="E525" s="819"/>
      <c r="F525" s="819"/>
      <c r="G525" s="819"/>
      <c r="H525" s="819"/>
      <c r="I525" s="819"/>
      <c r="J525" s="819"/>
      <c r="K525" s="819"/>
      <c r="L525" s="821"/>
      <c r="M525" s="823"/>
      <c r="N525" s="821"/>
      <c r="O525" s="819"/>
      <c r="P525" s="819"/>
      <c r="Q525" s="819"/>
      <c r="R525" s="646"/>
      <c r="S525" s="646"/>
      <c r="T525" s="647"/>
      <c r="U525" s="819"/>
      <c r="V525" s="819"/>
      <c r="W525" s="17">
        <v>515</v>
      </c>
      <c r="X525" s="594" t="s">
        <v>95</v>
      </c>
      <c r="Y525" s="595" t="s">
        <v>1477</v>
      </c>
      <c r="Z525" s="430">
        <v>43101</v>
      </c>
      <c r="AA525" s="430">
        <v>43434</v>
      </c>
      <c r="AB525" s="431">
        <f>+AA525-Z525</f>
        <v>333</v>
      </c>
      <c r="AC525" s="22">
        <v>0.5</v>
      </c>
      <c r="AD525" s="432" t="s">
        <v>97</v>
      </c>
      <c r="AE525" s="432" t="s">
        <v>1478</v>
      </c>
      <c r="AF525" s="432" t="s">
        <v>1475</v>
      </c>
      <c r="AG525" s="432" t="s">
        <v>1476</v>
      </c>
      <c r="AH525" s="433" t="s">
        <v>1472</v>
      </c>
    </row>
    <row r="526" spans="1:34" ht="41.25" thickTop="1" x14ac:dyDescent="0.25">
      <c r="A526" s="805" t="s">
        <v>1307</v>
      </c>
      <c r="B526" s="792" t="s">
        <v>1307</v>
      </c>
      <c r="C526" s="792" t="s">
        <v>1308</v>
      </c>
      <c r="D526" s="792" t="s">
        <v>1309</v>
      </c>
      <c r="E526" s="792" t="s">
        <v>1479</v>
      </c>
      <c r="F526" s="792" t="s">
        <v>1480</v>
      </c>
      <c r="G526" s="792" t="s">
        <v>1481</v>
      </c>
      <c r="H526" s="792" t="s">
        <v>1482</v>
      </c>
      <c r="I526" s="792">
        <v>100</v>
      </c>
      <c r="J526" s="792" t="s">
        <v>113</v>
      </c>
      <c r="K526" s="792" t="s">
        <v>1483</v>
      </c>
      <c r="L526" s="794" t="s">
        <v>89</v>
      </c>
      <c r="M526" s="792" t="s">
        <v>1484</v>
      </c>
      <c r="N526" s="798">
        <v>0.15</v>
      </c>
      <c r="O526" s="839">
        <v>1</v>
      </c>
      <c r="P526" s="792" t="s">
        <v>113</v>
      </c>
      <c r="Q526" s="802" t="s">
        <v>932</v>
      </c>
      <c r="R526" s="802"/>
      <c r="S526" s="788"/>
      <c r="T526" s="786" t="s">
        <v>1485</v>
      </c>
      <c r="U526" s="792" t="s">
        <v>1317</v>
      </c>
      <c r="V526" s="792" t="s">
        <v>935</v>
      </c>
      <c r="W526" s="6">
        <v>516</v>
      </c>
      <c r="X526" s="7" t="s">
        <v>95</v>
      </c>
      <c r="Y526" s="549" t="s">
        <v>1486</v>
      </c>
      <c r="Z526" s="651">
        <v>43191</v>
      </c>
      <c r="AA526" s="651">
        <v>43220</v>
      </c>
      <c r="AB526" s="137">
        <f t="shared" ref="AB526:AB535" si="26">AA526-Z526</f>
        <v>29</v>
      </c>
      <c r="AC526" s="11">
        <v>0.2</v>
      </c>
      <c r="AD526" s="514" t="s">
        <v>97</v>
      </c>
      <c r="AE526" s="97" t="s">
        <v>937</v>
      </c>
      <c r="AF526" s="97" t="s">
        <v>938</v>
      </c>
      <c r="AG526" s="97" t="s">
        <v>219</v>
      </c>
      <c r="AH526" s="98" t="s">
        <v>1487</v>
      </c>
    </row>
    <row r="527" spans="1:34" ht="40.5" x14ac:dyDescent="0.25">
      <c r="A527" s="806"/>
      <c r="B527" s="808"/>
      <c r="C527" s="808"/>
      <c r="D527" s="808"/>
      <c r="E527" s="808"/>
      <c r="F527" s="808"/>
      <c r="G527" s="808"/>
      <c r="H527" s="808"/>
      <c r="I527" s="808"/>
      <c r="J527" s="808"/>
      <c r="K527" s="808"/>
      <c r="L527" s="843"/>
      <c r="M527" s="808"/>
      <c r="N527" s="816"/>
      <c r="O527" s="840"/>
      <c r="P527" s="808"/>
      <c r="Q527" s="810"/>
      <c r="R527" s="810"/>
      <c r="S527" s="811"/>
      <c r="T527" s="812"/>
      <c r="U527" s="808"/>
      <c r="V527" s="808"/>
      <c r="W527" s="73">
        <v>517</v>
      </c>
      <c r="X527" s="400" t="s">
        <v>95</v>
      </c>
      <c r="Y527" s="551" t="s">
        <v>1488</v>
      </c>
      <c r="Z527" s="654">
        <v>43191</v>
      </c>
      <c r="AA527" s="654">
        <v>43281</v>
      </c>
      <c r="AB527" s="142">
        <f t="shared" si="26"/>
        <v>90</v>
      </c>
      <c r="AC527" s="78">
        <v>0.7</v>
      </c>
      <c r="AD527" s="550" t="s">
        <v>97</v>
      </c>
      <c r="AE527" s="107" t="s">
        <v>937</v>
      </c>
      <c r="AF527" s="107" t="s">
        <v>938</v>
      </c>
      <c r="AG527" s="107" t="s">
        <v>219</v>
      </c>
      <c r="AH527" s="108" t="s">
        <v>1487</v>
      </c>
    </row>
    <row r="528" spans="1:34" ht="41.25" thickBot="1" x14ac:dyDescent="0.3">
      <c r="A528" s="807"/>
      <c r="B528" s="793"/>
      <c r="C528" s="793"/>
      <c r="D528" s="793"/>
      <c r="E528" s="793"/>
      <c r="F528" s="793"/>
      <c r="G528" s="793"/>
      <c r="H528" s="793"/>
      <c r="I528" s="793"/>
      <c r="J528" s="793"/>
      <c r="K528" s="793"/>
      <c r="L528" s="844"/>
      <c r="M528" s="793"/>
      <c r="N528" s="799"/>
      <c r="O528" s="841"/>
      <c r="P528" s="793"/>
      <c r="Q528" s="803"/>
      <c r="R528" s="803"/>
      <c r="S528" s="789"/>
      <c r="T528" s="787"/>
      <c r="U528" s="793"/>
      <c r="V528" s="793"/>
      <c r="W528" s="733">
        <v>524</v>
      </c>
      <c r="X528" s="734" t="s">
        <v>95</v>
      </c>
      <c r="Y528" s="735" t="s">
        <v>1563</v>
      </c>
      <c r="Z528" s="653">
        <v>43282</v>
      </c>
      <c r="AA528" s="653">
        <v>43312</v>
      </c>
      <c r="AB528" s="736">
        <f t="shared" si="26"/>
        <v>30</v>
      </c>
      <c r="AC528" s="732">
        <v>0.1</v>
      </c>
      <c r="AD528" s="737" t="s">
        <v>97</v>
      </c>
      <c r="AE528" s="739" t="s">
        <v>937</v>
      </c>
      <c r="AF528" s="739" t="s">
        <v>938</v>
      </c>
      <c r="AG528" s="739" t="s">
        <v>219</v>
      </c>
      <c r="AH528" s="740" t="s">
        <v>1487</v>
      </c>
    </row>
    <row r="529" spans="1:34" ht="41.25" thickTop="1" x14ac:dyDescent="0.25">
      <c r="A529" s="805" t="s">
        <v>1307</v>
      </c>
      <c r="B529" s="792" t="s">
        <v>1307</v>
      </c>
      <c r="C529" s="792" t="s">
        <v>1308</v>
      </c>
      <c r="D529" s="796" t="s">
        <v>1309</v>
      </c>
      <c r="E529" s="792" t="s">
        <v>1479</v>
      </c>
      <c r="F529" s="792" t="s">
        <v>1480</v>
      </c>
      <c r="G529" s="792" t="s">
        <v>1481</v>
      </c>
      <c r="H529" s="796" t="s">
        <v>1482</v>
      </c>
      <c r="I529" s="792">
        <v>100</v>
      </c>
      <c r="J529" s="792" t="s">
        <v>113</v>
      </c>
      <c r="K529" s="792" t="s">
        <v>1489</v>
      </c>
      <c r="L529" s="794" t="s">
        <v>11</v>
      </c>
      <c r="M529" s="796" t="s">
        <v>1490</v>
      </c>
      <c r="N529" s="798">
        <v>0.1</v>
      </c>
      <c r="O529" s="800">
        <v>1</v>
      </c>
      <c r="P529" s="792"/>
      <c r="Q529" s="788" t="s">
        <v>932</v>
      </c>
      <c r="R529" s="788"/>
      <c r="S529" s="788">
        <v>540000000</v>
      </c>
      <c r="T529" s="790" t="s">
        <v>1491</v>
      </c>
      <c r="U529" s="792" t="s">
        <v>934</v>
      </c>
      <c r="V529" s="792" t="s">
        <v>935</v>
      </c>
      <c r="W529" s="6">
        <v>518</v>
      </c>
      <c r="X529" s="7" t="s">
        <v>95</v>
      </c>
      <c r="Y529" s="304" t="s">
        <v>1379</v>
      </c>
      <c r="Z529" s="651">
        <v>43252</v>
      </c>
      <c r="AA529" s="651">
        <v>43326</v>
      </c>
      <c r="AB529" s="7">
        <f t="shared" si="26"/>
        <v>74</v>
      </c>
      <c r="AC529" s="11">
        <v>0.5</v>
      </c>
      <c r="AD529" s="440" t="s">
        <v>97</v>
      </c>
      <c r="AE529" s="12" t="s">
        <v>937</v>
      </c>
      <c r="AF529" s="12" t="s">
        <v>938</v>
      </c>
      <c r="AG529" s="12" t="s">
        <v>937</v>
      </c>
      <c r="AH529" s="72" t="s">
        <v>938</v>
      </c>
    </row>
    <row r="530" spans="1:34" ht="40.5" x14ac:dyDescent="0.25">
      <c r="A530" s="806"/>
      <c r="B530" s="808"/>
      <c r="C530" s="808"/>
      <c r="D530" s="809"/>
      <c r="E530" s="808"/>
      <c r="F530" s="808"/>
      <c r="G530" s="808"/>
      <c r="H530" s="809"/>
      <c r="I530" s="808"/>
      <c r="J530" s="808"/>
      <c r="K530" s="814"/>
      <c r="L530" s="814"/>
      <c r="M530" s="815"/>
      <c r="N530" s="816"/>
      <c r="O530" s="817"/>
      <c r="P530" s="808"/>
      <c r="Q530" s="811"/>
      <c r="R530" s="811"/>
      <c r="S530" s="811"/>
      <c r="T530" s="813"/>
      <c r="U530" s="808"/>
      <c r="V530" s="808"/>
      <c r="W530" s="73">
        <v>519</v>
      </c>
      <c r="X530" s="400" t="s">
        <v>95</v>
      </c>
      <c r="Y530" s="305" t="s">
        <v>1492</v>
      </c>
      <c r="Z530" s="654">
        <v>43327</v>
      </c>
      <c r="AA530" s="654">
        <v>43419</v>
      </c>
      <c r="AB530" s="74">
        <f t="shared" si="26"/>
        <v>92</v>
      </c>
      <c r="AC530" s="78">
        <v>0.3</v>
      </c>
      <c r="AD530" s="143" t="s">
        <v>97</v>
      </c>
      <c r="AE530" s="79" t="s">
        <v>937</v>
      </c>
      <c r="AF530" s="79" t="s">
        <v>938</v>
      </c>
      <c r="AG530" s="79" t="s">
        <v>937</v>
      </c>
      <c r="AH530" s="80" t="s">
        <v>938</v>
      </c>
    </row>
    <row r="531" spans="1:34" ht="41.25" thickBot="1" x14ac:dyDescent="0.3">
      <c r="A531" s="807"/>
      <c r="B531" s="793"/>
      <c r="C531" s="793"/>
      <c r="D531" s="804"/>
      <c r="E531" s="793"/>
      <c r="F531" s="793"/>
      <c r="G531" s="793"/>
      <c r="H531" s="804"/>
      <c r="I531" s="793"/>
      <c r="J531" s="793"/>
      <c r="K531" s="795"/>
      <c r="L531" s="795"/>
      <c r="M531" s="797"/>
      <c r="N531" s="799"/>
      <c r="O531" s="801"/>
      <c r="P531" s="793"/>
      <c r="Q531" s="789"/>
      <c r="R531" s="789"/>
      <c r="S531" s="789"/>
      <c r="T531" s="791"/>
      <c r="U531" s="793"/>
      <c r="V531" s="793"/>
      <c r="W531" s="17">
        <v>520</v>
      </c>
      <c r="X531" s="18" t="s">
        <v>95</v>
      </c>
      <c r="Y531" s="306" t="s">
        <v>1493</v>
      </c>
      <c r="Z531" s="653">
        <v>43420</v>
      </c>
      <c r="AA531" s="653">
        <v>43465</v>
      </c>
      <c r="AB531" s="18">
        <f t="shared" si="26"/>
        <v>45</v>
      </c>
      <c r="AC531" s="22">
        <v>0.2</v>
      </c>
      <c r="AD531" s="149" t="s">
        <v>97</v>
      </c>
      <c r="AE531" s="23" t="s">
        <v>937</v>
      </c>
      <c r="AF531" s="23" t="s">
        <v>938</v>
      </c>
      <c r="AG531" s="23" t="s">
        <v>937</v>
      </c>
      <c r="AH531" s="82" t="s">
        <v>938</v>
      </c>
    </row>
    <row r="532" spans="1:34" ht="41.25" thickTop="1" x14ac:dyDescent="0.25">
      <c r="A532" s="805" t="s">
        <v>1307</v>
      </c>
      <c r="B532" s="792" t="s">
        <v>1307</v>
      </c>
      <c r="C532" s="792" t="s">
        <v>1308</v>
      </c>
      <c r="D532" s="796" t="s">
        <v>1309</v>
      </c>
      <c r="E532" s="792" t="s">
        <v>1479</v>
      </c>
      <c r="F532" s="792" t="s">
        <v>1480</v>
      </c>
      <c r="G532" s="792" t="s">
        <v>1481</v>
      </c>
      <c r="H532" s="796" t="s">
        <v>1482</v>
      </c>
      <c r="I532" s="792">
        <v>100</v>
      </c>
      <c r="J532" s="792" t="s">
        <v>113</v>
      </c>
      <c r="K532" s="792" t="s">
        <v>1494</v>
      </c>
      <c r="L532" s="794" t="s">
        <v>11</v>
      </c>
      <c r="M532" s="796" t="s">
        <v>1495</v>
      </c>
      <c r="N532" s="798">
        <v>0.15</v>
      </c>
      <c r="O532" s="800">
        <v>100</v>
      </c>
      <c r="P532" s="792" t="s">
        <v>113</v>
      </c>
      <c r="Q532" s="802" t="s">
        <v>932</v>
      </c>
      <c r="R532" s="786"/>
      <c r="S532" s="788">
        <v>497300651</v>
      </c>
      <c r="T532" s="790" t="s">
        <v>1491</v>
      </c>
      <c r="U532" s="792" t="s">
        <v>1317</v>
      </c>
      <c r="V532" s="792" t="s">
        <v>935</v>
      </c>
      <c r="W532" s="6">
        <v>521</v>
      </c>
      <c r="X532" s="589" t="s">
        <v>95</v>
      </c>
      <c r="Y532" s="304" t="s">
        <v>1379</v>
      </c>
      <c r="Z532" s="438">
        <v>43102</v>
      </c>
      <c r="AA532" s="438">
        <v>43131</v>
      </c>
      <c r="AB532" s="439">
        <f t="shared" si="26"/>
        <v>29</v>
      </c>
      <c r="AC532" s="11">
        <v>0.5</v>
      </c>
      <c r="AD532" s="440" t="s">
        <v>97</v>
      </c>
      <c r="AE532" s="440" t="s">
        <v>937</v>
      </c>
      <c r="AF532" s="440" t="s">
        <v>938</v>
      </c>
      <c r="AG532" s="12" t="s">
        <v>219</v>
      </c>
      <c r="AH532" s="72" t="s">
        <v>1487</v>
      </c>
    </row>
    <row r="533" spans="1:34" ht="52.5" customHeight="1" thickBot="1" x14ac:dyDescent="0.3">
      <c r="A533" s="807"/>
      <c r="B533" s="793"/>
      <c r="C533" s="793"/>
      <c r="D533" s="804"/>
      <c r="E533" s="793"/>
      <c r="F533" s="793"/>
      <c r="G533" s="793"/>
      <c r="H533" s="804"/>
      <c r="I533" s="793"/>
      <c r="J533" s="793"/>
      <c r="K533" s="795"/>
      <c r="L533" s="795"/>
      <c r="M533" s="797"/>
      <c r="N533" s="799"/>
      <c r="O533" s="801"/>
      <c r="P533" s="793"/>
      <c r="Q533" s="803"/>
      <c r="R533" s="787"/>
      <c r="S533" s="789"/>
      <c r="T533" s="791"/>
      <c r="U533" s="793"/>
      <c r="V533" s="793"/>
      <c r="W533" s="17">
        <v>522</v>
      </c>
      <c r="X533" s="18" t="s">
        <v>95</v>
      </c>
      <c r="Y533" s="306" t="s">
        <v>1496</v>
      </c>
      <c r="Z533" s="447">
        <v>43160</v>
      </c>
      <c r="AA533" s="447">
        <v>43220</v>
      </c>
      <c r="AB533" s="448">
        <f t="shared" si="26"/>
        <v>60</v>
      </c>
      <c r="AC533" s="22">
        <v>0.5</v>
      </c>
      <c r="AD533" s="149" t="s">
        <v>97</v>
      </c>
      <c r="AE533" s="149" t="s">
        <v>937</v>
      </c>
      <c r="AF533" s="149" t="s">
        <v>938</v>
      </c>
      <c r="AG533" s="23" t="s">
        <v>219</v>
      </c>
      <c r="AH533" s="82" t="s">
        <v>1487</v>
      </c>
    </row>
    <row r="534" spans="1:34" ht="41.25" thickTop="1" x14ac:dyDescent="0.25">
      <c r="A534" s="805" t="s">
        <v>1307</v>
      </c>
      <c r="B534" s="792" t="s">
        <v>1307</v>
      </c>
      <c r="C534" s="792" t="s">
        <v>1308</v>
      </c>
      <c r="D534" s="792" t="s">
        <v>1309</v>
      </c>
      <c r="E534" s="792" t="s">
        <v>1479</v>
      </c>
      <c r="F534" s="792" t="s">
        <v>1480</v>
      </c>
      <c r="G534" s="792" t="s">
        <v>1481</v>
      </c>
      <c r="H534" s="792" t="s">
        <v>1482</v>
      </c>
      <c r="I534" s="792">
        <v>100</v>
      </c>
      <c r="J534" s="792" t="s">
        <v>113</v>
      </c>
      <c r="K534" s="792" t="s">
        <v>1497</v>
      </c>
      <c r="L534" s="794" t="s">
        <v>89</v>
      </c>
      <c r="M534" s="1141" t="s">
        <v>1547</v>
      </c>
      <c r="N534" s="798">
        <v>0.05</v>
      </c>
      <c r="O534" s="839">
        <v>1</v>
      </c>
      <c r="P534" s="792" t="s">
        <v>113</v>
      </c>
      <c r="Q534" s="802" t="s">
        <v>932</v>
      </c>
      <c r="R534" s="802"/>
      <c r="S534" s="802"/>
      <c r="T534" s="802" t="s">
        <v>1549</v>
      </c>
      <c r="U534" s="792" t="s">
        <v>934</v>
      </c>
      <c r="V534" s="792" t="s">
        <v>935</v>
      </c>
      <c r="W534" s="6">
        <v>523</v>
      </c>
      <c r="X534" s="589" t="s">
        <v>95</v>
      </c>
      <c r="Y534" s="741" t="s">
        <v>1577</v>
      </c>
      <c r="Z534" s="438">
        <v>43191</v>
      </c>
      <c r="AA534" s="438">
        <v>43434</v>
      </c>
      <c r="AB534" s="7">
        <f t="shared" si="26"/>
        <v>243</v>
      </c>
      <c r="AC534" s="11">
        <v>0.5</v>
      </c>
      <c r="AD534" s="514" t="s">
        <v>259</v>
      </c>
      <c r="AE534" s="97" t="s">
        <v>937</v>
      </c>
      <c r="AF534" s="97" t="s">
        <v>938</v>
      </c>
      <c r="AG534" s="97" t="s">
        <v>219</v>
      </c>
      <c r="AH534" s="98" t="s">
        <v>1500</v>
      </c>
    </row>
    <row r="535" spans="1:34" ht="41.25" thickBot="1" x14ac:dyDescent="0.3">
      <c r="A535" s="807"/>
      <c r="B535" s="793"/>
      <c r="C535" s="793"/>
      <c r="D535" s="793"/>
      <c r="E535" s="793"/>
      <c r="F535" s="793"/>
      <c r="G535" s="793"/>
      <c r="H535" s="793"/>
      <c r="I535" s="793"/>
      <c r="J535" s="793"/>
      <c r="K535" s="793"/>
      <c r="L535" s="844"/>
      <c r="M535" s="1142"/>
      <c r="N535" s="799"/>
      <c r="O535" s="841"/>
      <c r="P535" s="793"/>
      <c r="Q535" s="803"/>
      <c r="R535" s="803"/>
      <c r="S535" s="803"/>
      <c r="T535" s="803"/>
      <c r="U535" s="793"/>
      <c r="V535" s="793"/>
      <c r="W535" s="17">
        <v>525</v>
      </c>
      <c r="X535" s="594" t="s">
        <v>95</v>
      </c>
      <c r="Y535" s="742" t="s">
        <v>1580</v>
      </c>
      <c r="Z535" s="653">
        <v>43191</v>
      </c>
      <c r="AA535" s="653">
        <v>43434</v>
      </c>
      <c r="AB535" s="743">
        <f t="shared" si="26"/>
        <v>243</v>
      </c>
      <c r="AC535" s="732">
        <v>0.5</v>
      </c>
      <c r="AD535" s="737" t="s">
        <v>259</v>
      </c>
      <c r="AE535" s="737" t="s">
        <v>937</v>
      </c>
      <c r="AF535" s="737" t="s">
        <v>938</v>
      </c>
      <c r="AG535" s="737" t="s">
        <v>219</v>
      </c>
      <c r="AH535" s="738" t="s">
        <v>1500</v>
      </c>
    </row>
    <row r="536" spans="1:34" ht="15.75" thickTop="1" x14ac:dyDescent="0.25"/>
  </sheetData>
  <autoFilter ref="A4:AH535">
    <filterColumn colId="17" showButton="0"/>
  </autoFilter>
  <mergeCells count="2614">
    <mergeCell ref="R534:R535"/>
    <mergeCell ref="S534:S535"/>
    <mergeCell ref="T534:T535"/>
    <mergeCell ref="U534:U535"/>
    <mergeCell ref="V534:V535"/>
    <mergeCell ref="A534:A535"/>
    <mergeCell ref="B534:B535"/>
    <mergeCell ref="C534:C535"/>
    <mergeCell ref="D534:D535"/>
    <mergeCell ref="E534:E535"/>
    <mergeCell ref="F534:F535"/>
    <mergeCell ref="G534:G535"/>
    <mergeCell ref="H534:H535"/>
    <mergeCell ref="I534:I535"/>
    <mergeCell ref="J534:J535"/>
    <mergeCell ref="K534:K535"/>
    <mergeCell ref="L534:L535"/>
    <mergeCell ref="M534:M535"/>
    <mergeCell ref="N534:N535"/>
    <mergeCell ref="O534:O535"/>
    <mergeCell ref="P534:P535"/>
    <mergeCell ref="Q534:Q535"/>
    <mergeCell ref="K4:K5"/>
    <mergeCell ref="L4:L5"/>
    <mergeCell ref="A4:A5"/>
    <mergeCell ref="B4:B5"/>
    <mergeCell ref="C4:C5"/>
    <mergeCell ref="D4:D5"/>
    <mergeCell ref="E4:E5"/>
    <mergeCell ref="F4:F5"/>
    <mergeCell ref="A1:AH1"/>
    <mergeCell ref="A2:J3"/>
    <mergeCell ref="K2:V3"/>
    <mergeCell ref="W2:AH2"/>
    <mergeCell ref="W3:AD3"/>
    <mergeCell ref="AE3:AF3"/>
    <mergeCell ref="AG3:AH3"/>
    <mergeCell ref="A526:A528"/>
    <mergeCell ref="B526:B528"/>
    <mergeCell ref="C526:C528"/>
    <mergeCell ref="D526:D528"/>
    <mergeCell ref="E526:E528"/>
    <mergeCell ref="F526:F528"/>
    <mergeCell ref="G526:G528"/>
    <mergeCell ref="H526:H528"/>
    <mergeCell ref="I526:I528"/>
    <mergeCell ref="J526:J528"/>
    <mergeCell ref="K526:K528"/>
    <mergeCell ref="L526:L528"/>
    <mergeCell ref="M526:M528"/>
    <mergeCell ref="N526:N528"/>
    <mergeCell ref="O526:O528"/>
    <mergeCell ref="P526:P528"/>
    <mergeCell ref="Q526:Q528"/>
    <mergeCell ref="AF4:AF5"/>
    <mergeCell ref="AG4:AG5"/>
    <mergeCell ref="AH4:AH5"/>
    <mergeCell ref="A6:A7"/>
    <mergeCell ref="B6:B7"/>
    <mergeCell ref="C6:C7"/>
    <mergeCell ref="D6:D7"/>
    <mergeCell ref="E6:E7"/>
    <mergeCell ref="F6:F7"/>
    <mergeCell ref="G6:G7"/>
    <mergeCell ref="Z4:Z5"/>
    <mergeCell ref="AA4:AA5"/>
    <mergeCell ref="AB4:AB5"/>
    <mergeCell ref="AC4:AC5"/>
    <mergeCell ref="AD4:AD5"/>
    <mergeCell ref="AE4:AE5"/>
    <mergeCell ref="T4:T5"/>
    <mergeCell ref="U4:U5"/>
    <mergeCell ref="V4:V5"/>
    <mergeCell ref="W4:W5"/>
    <mergeCell ref="X4:X5"/>
    <mergeCell ref="Y4:Y5"/>
    <mergeCell ref="M4:M5"/>
    <mergeCell ref="N4:N5"/>
    <mergeCell ref="O4:O5"/>
    <mergeCell ref="P4:P5"/>
    <mergeCell ref="Q4:Q5"/>
    <mergeCell ref="R4:S4"/>
    <mergeCell ref="G4:G5"/>
    <mergeCell ref="H4:H5"/>
    <mergeCell ref="I4:I5"/>
    <mergeCell ref="J4:J5"/>
    <mergeCell ref="T6:T7"/>
    <mergeCell ref="A18:A20"/>
    <mergeCell ref="B18:B20"/>
    <mergeCell ref="C18:C20"/>
    <mergeCell ref="D18:D20"/>
    <mergeCell ref="E18:E20"/>
    <mergeCell ref="F18:F20"/>
    <mergeCell ref="G18:G20"/>
    <mergeCell ref="H18:H20"/>
    <mergeCell ref="I18:I20"/>
    <mergeCell ref="N6:N7"/>
    <mergeCell ref="O6:O7"/>
    <mergeCell ref="P6:P7"/>
    <mergeCell ref="Q6:Q7"/>
    <mergeCell ref="R6:R7"/>
    <mergeCell ref="S6:S7"/>
    <mergeCell ref="H6:H7"/>
    <mergeCell ref="I6:I7"/>
    <mergeCell ref="J6:J7"/>
    <mergeCell ref="K6:K7"/>
    <mergeCell ref="L6:L7"/>
    <mergeCell ref="M6:M7"/>
    <mergeCell ref="S21:S23"/>
    <mergeCell ref="T21:T23"/>
    <mergeCell ref="U21:U23"/>
    <mergeCell ref="V21:V23"/>
    <mergeCell ref="J21:J23"/>
    <mergeCell ref="K21:K23"/>
    <mergeCell ref="L21:L23"/>
    <mergeCell ref="M21:M23"/>
    <mergeCell ref="N21:N23"/>
    <mergeCell ref="O21:O23"/>
    <mergeCell ref="V18:V20"/>
    <mergeCell ref="A21:A23"/>
    <mergeCell ref="B21:B23"/>
    <mergeCell ref="C21:C23"/>
    <mergeCell ref="D21:D23"/>
    <mergeCell ref="E21:E23"/>
    <mergeCell ref="F21:F23"/>
    <mergeCell ref="G21:G23"/>
    <mergeCell ref="H21:H23"/>
    <mergeCell ref="I21:I23"/>
    <mergeCell ref="P18:P20"/>
    <mergeCell ref="Q18:Q20"/>
    <mergeCell ref="R18:R20"/>
    <mergeCell ref="S18:S20"/>
    <mergeCell ref="T18:T20"/>
    <mergeCell ref="U18:U20"/>
    <mergeCell ref="J18:J20"/>
    <mergeCell ref="K18:K20"/>
    <mergeCell ref="L18:L20"/>
    <mergeCell ref="M18:M20"/>
    <mergeCell ref="N18:N20"/>
    <mergeCell ref="O18:O20"/>
    <mergeCell ref="P28:P29"/>
    <mergeCell ref="Q28:Q29"/>
    <mergeCell ref="R28:R29"/>
    <mergeCell ref="G28:G29"/>
    <mergeCell ref="H28:H29"/>
    <mergeCell ref="I28:I29"/>
    <mergeCell ref="J28:J29"/>
    <mergeCell ref="K28:K29"/>
    <mergeCell ref="L28:L29"/>
    <mergeCell ref="A28:A29"/>
    <mergeCell ref="B28:B29"/>
    <mergeCell ref="C28:C29"/>
    <mergeCell ref="D28:D29"/>
    <mergeCell ref="E28:E29"/>
    <mergeCell ref="F28:F29"/>
    <mergeCell ref="P21:P23"/>
    <mergeCell ref="Q21:Q23"/>
    <mergeCell ref="AH30:AH32"/>
    <mergeCell ref="O30:O32"/>
    <mergeCell ref="P30:P32"/>
    <mergeCell ref="Q30:Q32"/>
    <mergeCell ref="R30:R32"/>
    <mergeCell ref="S30:S32"/>
    <mergeCell ref="T30:T32"/>
    <mergeCell ref="I30:I32"/>
    <mergeCell ref="J30:J32"/>
    <mergeCell ref="K30:K32"/>
    <mergeCell ref="L30:L32"/>
    <mergeCell ref="M30:M32"/>
    <mergeCell ref="N30:N32"/>
    <mergeCell ref="AG28:AG29"/>
    <mergeCell ref="AH28:AH29"/>
    <mergeCell ref="A30:A32"/>
    <mergeCell ref="B30:B32"/>
    <mergeCell ref="C30:C32"/>
    <mergeCell ref="D30:D32"/>
    <mergeCell ref="E30:E32"/>
    <mergeCell ref="F30:F32"/>
    <mergeCell ref="G30:G32"/>
    <mergeCell ref="H30:H32"/>
    <mergeCell ref="S28:S29"/>
    <mergeCell ref="T28:T29"/>
    <mergeCell ref="U28:U29"/>
    <mergeCell ref="V28:V29"/>
    <mergeCell ref="AE28:AE29"/>
    <mergeCell ref="AF28:AF29"/>
    <mergeCell ref="M28:M29"/>
    <mergeCell ref="N28:N29"/>
    <mergeCell ref="O28:O29"/>
    <mergeCell ref="U30:U32"/>
    <mergeCell ref="V30:V32"/>
    <mergeCell ref="AE30:AE32"/>
    <mergeCell ref="AF30:AF32"/>
    <mergeCell ref="AG30:AG32"/>
    <mergeCell ref="M35:M36"/>
    <mergeCell ref="N35:N36"/>
    <mergeCell ref="O35:O36"/>
    <mergeCell ref="P35:P36"/>
    <mergeCell ref="Q35:Q36"/>
    <mergeCell ref="R35:R36"/>
    <mergeCell ref="G35:G36"/>
    <mergeCell ref="H35:H36"/>
    <mergeCell ref="I35:I36"/>
    <mergeCell ref="J35:J36"/>
    <mergeCell ref="K35:K36"/>
    <mergeCell ref="L35:L36"/>
    <mergeCell ref="S33:S34"/>
    <mergeCell ref="T33:T34"/>
    <mergeCell ref="U33:U34"/>
    <mergeCell ref="V33:V34"/>
    <mergeCell ref="S35:S36"/>
    <mergeCell ref="T35:T36"/>
    <mergeCell ref="U35:U36"/>
    <mergeCell ref="V35:V36"/>
    <mergeCell ref="M33:M34"/>
    <mergeCell ref="N33:N34"/>
    <mergeCell ref="O33:O34"/>
    <mergeCell ref="P33:P34"/>
    <mergeCell ref="Q33:Q34"/>
    <mergeCell ref="R33:R34"/>
    <mergeCell ref="G33:G34"/>
    <mergeCell ref="H33:H34"/>
    <mergeCell ref="I33:I34"/>
    <mergeCell ref="J33:J34"/>
    <mergeCell ref="K33:K34"/>
    <mergeCell ref="L33:L34"/>
    <mergeCell ref="A33:A34"/>
    <mergeCell ref="B33:B34"/>
    <mergeCell ref="C33:C34"/>
    <mergeCell ref="D33:D34"/>
    <mergeCell ref="E33:E34"/>
    <mergeCell ref="F33:F34"/>
    <mergeCell ref="K37:K39"/>
    <mergeCell ref="L37:L39"/>
    <mergeCell ref="S42:S48"/>
    <mergeCell ref="T42:T48"/>
    <mergeCell ref="U42:U48"/>
    <mergeCell ref="V42:V48"/>
    <mergeCell ref="A37:A39"/>
    <mergeCell ref="B37:B39"/>
    <mergeCell ref="C37:C39"/>
    <mergeCell ref="D37:D39"/>
    <mergeCell ref="E37:E39"/>
    <mergeCell ref="F37:F39"/>
    <mergeCell ref="A35:A36"/>
    <mergeCell ref="B35:B36"/>
    <mergeCell ref="C35:C36"/>
    <mergeCell ref="D35:D36"/>
    <mergeCell ref="E35:E36"/>
    <mergeCell ref="F35:F36"/>
    <mergeCell ref="M42:M48"/>
    <mergeCell ref="N42:N48"/>
    <mergeCell ref="O42:O48"/>
    <mergeCell ref="P42:P48"/>
    <mergeCell ref="Q42:Q48"/>
    <mergeCell ref="R42:R48"/>
    <mergeCell ref="G42:G48"/>
    <mergeCell ref="H42:H48"/>
    <mergeCell ref="I42:I48"/>
    <mergeCell ref="J42:J48"/>
    <mergeCell ref="K42:K48"/>
    <mergeCell ref="L42:L48"/>
    <mergeCell ref="S37:S39"/>
    <mergeCell ref="T37:T39"/>
    <mergeCell ref="U37:U39"/>
    <mergeCell ref="V37:V39"/>
    <mergeCell ref="A42:A48"/>
    <mergeCell ref="B42:B48"/>
    <mergeCell ref="C42:C48"/>
    <mergeCell ref="D42:D48"/>
    <mergeCell ref="E42:E48"/>
    <mergeCell ref="F42:F48"/>
    <mergeCell ref="M37:M39"/>
    <mergeCell ref="N37:N39"/>
    <mergeCell ref="O37:O39"/>
    <mergeCell ref="P37:P39"/>
    <mergeCell ref="Q37:Q39"/>
    <mergeCell ref="R37:R39"/>
    <mergeCell ref="G37:G39"/>
    <mergeCell ref="H37:H39"/>
    <mergeCell ref="I37:I39"/>
    <mergeCell ref="J37:J39"/>
    <mergeCell ref="S49:S54"/>
    <mergeCell ref="T49:T54"/>
    <mergeCell ref="U49:U54"/>
    <mergeCell ref="V49:V54"/>
    <mergeCell ref="A58:A61"/>
    <mergeCell ref="B58:B61"/>
    <mergeCell ref="C58:C61"/>
    <mergeCell ref="D58:D61"/>
    <mergeCell ref="E58:E61"/>
    <mergeCell ref="F58:F61"/>
    <mergeCell ref="M49:M54"/>
    <mergeCell ref="N49:N54"/>
    <mergeCell ref="O49:O54"/>
    <mergeCell ref="P49:P54"/>
    <mergeCell ref="Q49:Q54"/>
    <mergeCell ref="R49:R54"/>
    <mergeCell ref="G49:G54"/>
    <mergeCell ref="H49:H54"/>
    <mergeCell ref="I49:I54"/>
    <mergeCell ref="J49:J54"/>
    <mergeCell ref="K49:K54"/>
    <mergeCell ref="L49:L54"/>
    <mergeCell ref="A49:A54"/>
    <mergeCell ref="B49:B54"/>
    <mergeCell ref="C49:C54"/>
    <mergeCell ref="D49:D54"/>
    <mergeCell ref="E49:E54"/>
    <mergeCell ref="F49:F54"/>
    <mergeCell ref="AG58:AG61"/>
    <mergeCell ref="AH58:AH61"/>
    <mergeCell ref="A63:A64"/>
    <mergeCell ref="B63:B64"/>
    <mergeCell ref="C63:C64"/>
    <mergeCell ref="D63:D64"/>
    <mergeCell ref="E63:E64"/>
    <mergeCell ref="F63:F64"/>
    <mergeCell ref="G63:G64"/>
    <mergeCell ref="H63:H64"/>
    <mergeCell ref="S58:S61"/>
    <mergeCell ref="T58:T61"/>
    <mergeCell ref="U58:U61"/>
    <mergeCell ref="V58:V61"/>
    <mergeCell ref="AE58:AE61"/>
    <mergeCell ref="AF58:AF61"/>
    <mergeCell ref="M58:M61"/>
    <mergeCell ref="N58:N61"/>
    <mergeCell ref="O58:O61"/>
    <mergeCell ref="P58:P61"/>
    <mergeCell ref="Q58:Q61"/>
    <mergeCell ref="R58:R61"/>
    <mergeCell ref="G58:G61"/>
    <mergeCell ref="H58:H61"/>
    <mergeCell ref="I58:I61"/>
    <mergeCell ref="J58:J61"/>
    <mergeCell ref="K58:K61"/>
    <mergeCell ref="L58:L61"/>
    <mergeCell ref="U63:U64"/>
    <mergeCell ref="V63:V64"/>
    <mergeCell ref="D65:D67"/>
    <mergeCell ref="E65:E67"/>
    <mergeCell ref="F65:F67"/>
    <mergeCell ref="G65:G67"/>
    <mergeCell ref="H65:H67"/>
    <mergeCell ref="V68:V69"/>
    <mergeCell ref="O63:O64"/>
    <mergeCell ref="P63:P64"/>
    <mergeCell ref="Q63:Q64"/>
    <mergeCell ref="R63:R64"/>
    <mergeCell ref="S63:S64"/>
    <mergeCell ref="T63:T64"/>
    <mergeCell ref="I63:I64"/>
    <mergeCell ref="J63:J64"/>
    <mergeCell ref="K63:K64"/>
    <mergeCell ref="L63:L64"/>
    <mergeCell ref="M63:M64"/>
    <mergeCell ref="N63:N64"/>
    <mergeCell ref="U68:U69"/>
    <mergeCell ref="J68:J69"/>
    <mergeCell ref="K68:K69"/>
    <mergeCell ref="L68:L69"/>
    <mergeCell ref="M68:M69"/>
    <mergeCell ref="N68:N69"/>
    <mergeCell ref="O68:O69"/>
    <mergeCell ref="V65:V67"/>
    <mergeCell ref="A68:A69"/>
    <mergeCell ref="B68:B69"/>
    <mergeCell ref="C68:C69"/>
    <mergeCell ref="D68:D69"/>
    <mergeCell ref="E68:E69"/>
    <mergeCell ref="F68:F69"/>
    <mergeCell ref="G68:G69"/>
    <mergeCell ref="H68:H69"/>
    <mergeCell ref="I68:I69"/>
    <mergeCell ref="O65:O67"/>
    <mergeCell ref="P65:P67"/>
    <mergeCell ref="Q65:Q67"/>
    <mergeCell ref="S65:S67"/>
    <mergeCell ref="T65:T67"/>
    <mergeCell ref="U65:U67"/>
    <mergeCell ref="I65:I67"/>
    <mergeCell ref="J65:J67"/>
    <mergeCell ref="K65:K67"/>
    <mergeCell ref="L65:L67"/>
    <mergeCell ref="M65:M67"/>
    <mergeCell ref="N65:N67"/>
    <mergeCell ref="A65:A67"/>
    <mergeCell ref="B65:B67"/>
    <mergeCell ref="C65:C67"/>
    <mergeCell ref="G79:G83"/>
    <mergeCell ref="H79:H83"/>
    <mergeCell ref="I79:I83"/>
    <mergeCell ref="A70:A75"/>
    <mergeCell ref="B70:B75"/>
    <mergeCell ref="C70:C75"/>
    <mergeCell ref="D70:D75"/>
    <mergeCell ref="E70:E75"/>
    <mergeCell ref="F70:F75"/>
    <mergeCell ref="G70:G75"/>
    <mergeCell ref="H70:H75"/>
    <mergeCell ref="I70:I75"/>
    <mergeCell ref="P68:P69"/>
    <mergeCell ref="Q68:Q69"/>
    <mergeCell ref="R68:R69"/>
    <mergeCell ref="S68:S69"/>
    <mergeCell ref="T68:T69"/>
    <mergeCell ref="U79:U83"/>
    <mergeCell ref="V79:V83"/>
    <mergeCell ref="P70:P75"/>
    <mergeCell ref="Q70:Q75"/>
    <mergeCell ref="S70:S75"/>
    <mergeCell ref="T70:T75"/>
    <mergeCell ref="U70:U75"/>
    <mergeCell ref="V70:V75"/>
    <mergeCell ref="J70:J75"/>
    <mergeCell ref="K70:K75"/>
    <mergeCell ref="L70:L75"/>
    <mergeCell ref="M70:M75"/>
    <mergeCell ref="N70:N75"/>
    <mergeCell ref="O70:O75"/>
    <mergeCell ref="M79:M83"/>
    <mergeCell ref="N79:N83"/>
    <mergeCell ref="O79:O83"/>
    <mergeCell ref="P79:P83"/>
    <mergeCell ref="Q79:Q83"/>
    <mergeCell ref="S79:S83"/>
    <mergeCell ref="J79:J83"/>
    <mergeCell ref="K79:K83"/>
    <mergeCell ref="L79:L83"/>
    <mergeCell ref="S76:S77"/>
    <mergeCell ref="T76:T77"/>
    <mergeCell ref="U76:U77"/>
    <mergeCell ref="V76:V77"/>
    <mergeCell ref="A79:A83"/>
    <mergeCell ref="B79:B83"/>
    <mergeCell ref="C79:C83"/>
    <mergeCell ref="D79:D83"/>
    <mergeCell ref="E79:E83"/>
    <mergeCell ref="F79:F83"/>
    <mergeCell ref="M76:M77"/>
    <mergeCell ref="N76:N77"/>
    <mergeCell ref="O76:O77"/>
    <mergeCell ref="P76:P77"/>
    <mergeCell ref="Q76:Q77"/>
    <mergeCell ref="R76:R77"/>
    <mergeCell ref="G76:G77"/>
    <mergeCell ref="H76:H77"/>
    <mergeCell ref="I76:I77"/>
    <mergeCell ref="J76:J77"/>
    <mergeCell ref="K76:K77"/>
    <mergeCell ref="L76:L77"/>
    <mergeCell ref="A76:A77"/>
    <mergeCell ref="B76:B77"/>
    <mergeCell ref="C76:C77"/>
    <mergeCell ref="D76:D77"/>
    <mergeCell ref="E76:E77"/>
    <mergeCell ref="F76:F77"/>
    <mergeCell ref="T79:T83"/>
    <mergeCell ref="V84:V86"/>
    <mergeCell ref="A87:A92"/>
    <mergeCell ref="B87:B92"/>
    <mergeCell ref="C87:C92"/>
    <mergeCell ref="D87:D92"/>
    <mergeCell ref="E87:E92"/>
    <mergeCell ref="F87:F92"/>
    <mergeCell ref="G87:G92"/>
    <mergeCell ref="H87:H92"/>
    <mergeCell ref="I87:I92"/>
    <mergeCell ref="N84:N86"/>
    <mergeCell ref="O84:O86"/>
    <mergeCell ref="P84:P86"/>
    <mergeCell ref="Q84:Q86"/>
    <mergeCell ref="T84:T86"/>
    <mergeCell ref="U84:U86"/>
    <mergeCell ref="H84:H86"/>
    <mergeCell ref="I84:I86"/>
    <mergeCell ref="J84:J86"/>
    <mergeCell ref="K84:K86"/>
    <mergeCell ref="L84:L86"/>
    <mergeCell ref="M84:M86"/>
    <mergeCell ref="A84:A86"/>
    <mergeCell ref="B84:B86"/>
    <mergeCell ref="C84:C86"/>
    <mergeCell ref="D84:D86"/>
    <mergeCell ref="E84:E86"/>
    <mergeCell ref="F84:F86"/>
    <mergeCell ref="G84:G86"/>
    <mergeCell ref="P87:P92"/>
    <mergeCell ref="Q87:Q92"/>
    <mergeCell ref="T87:T92"/>
    <mergeCell ref="U87:U92"/>
    <mergeCell ref="V87:V92"/>
    <mergeCell ref="A94:A97"/>
    <mergeCell ref="B94:B97"/>
    <mergeCell ref="C94:C97"/>
    <mergeCell ref="D94:D97"/>
    <mergeCell ref="E94:E97"/>
    <mergeCell ref="J87:J92"/>
    <mergeCell ref="K87:K92"/>
    <mergeCell ref="L87:L92"/>
    <mergeCell ref="M87:M92"/>
    <mergeCell ref="N87:N92"/>
    <mergeCell ref="O87:O92"/>
    <mergeCell ref="M98:M103"/>
    <mergeCell ref="N98:N103"/>
    <mergeCell ref="O98:O103"/>
    <mergeCell ref="P98:P103"/>
    <mergeCell ref="Q98:Q103"/>
    <mergeCell ref="T98:T103"/>
    <mergeCell ref="G98:G103"/>
    <mergeCell ref="H98:H103"/>
    <mergeCell ref="I98:I103"/>
    <mergeCell ref="J98:J103"/>
    <mergeCell ref="K98:K103"/>
    <mergeCell ref="L98:L103"/>
    <mergeCell ref="R94:R97"/>
    <mergeCell ref="T94:T97"/>
    <mergeCell ref="U94:U97"/>
    <mergeCell ref="V94:V97"/>
    <mergeCell ref="A98:A103"/>
    <mergeCell ref="B98:B103"/>
    <mergeCell ref="C98:C103"/>
    <mergeCell ref="D98:D103"/>
    <mergeCell ref="E98:E103"/>
    <mergeCell ref="F98:F103"/>
    <mergeCell ref="L94:L97"/>
    <mergeCell ref="M94:M97"/>
    <mergeCell ref="N94:N97"/>
    <mergeCell ref="O94:O97"/>
    <mergeCell ref="P94:P97"/>
    <mergeCell ref="Q94:Q97"/>
    <mergeCell ref="F94:F97"/>
    <mergeCell ref="G94:G97"/>
    <mergeCell ref="H94:H97"/>
    <mergeCell ref="I94:I97"/>
    <mergeCell ref="J94:J97"/>
    <mergeCell ref="K94:K97"/>
    <mergeCell ref="U98:U103"/>
    <mergeCell ref="V98:V103"/>
    <mergeCell ref="V107:V110"/>
    <mergeCell ref="A113:A116"/>
    <mergeCell ref="B113:B116"/>
    <mergeCell ref="C113:C116"/>
    <mergeCell ref="D113:D116"/>
    <mergeCell ref="E113:E116"/>
    <mergeCell ref="F113:F116"/>
    <mergeCell ref="G113:G116"/>
    <mergeCell ref="H113:H116"/>
    <mergeCell ref="I113:I116"/>
    <mergeCell ref="O107:O110"/>
    <mergeCell ref="P107:P110"/>
    <mergeCell ref="Q107:Q110"/>
    <mergeCell ref="R107:R110"/>
    <mergeCell ref="T107:T110"/>
    <mergeCell ref="U107:U110"/>
    <mergeCell ref="I107:I110"/>
    <mergeCell ref="J107:J110"/>
    <mergeCell ref="K107:K110"/>
    <mergeCell ref="L107:L110"/>
    <mergeCell ref="M107:M110"/>
    <mergeCell ref="N107:N110"/>
    <mergeCell ref="V113:V116"/>
    <mergeCell ref="A107:A110"/>
    <mergeCell ref="B107:B110"/>
    <mergeCell ref="C107:C110"/>
    <mergeCell ref="D107:D110"/>
    <mergeCell ref="E107:E110"/>
    <mergeCell ref="F107:F110"/>
    <mergeCell ref="G107:G110"/>
    <mergeCell ref="H107:H110"/>
    <mergeCell ref="E117:E118"/>
    <mergeCell ref="F117:F118"/>
    <mergeCell ref="S121:S123"/>
    <mergeCell ref="T121:T123"/>
    <mergeCell ref="U121:U123"/>
    <mergeCell ref="V121:V123"/>
    <mergeCell ref="AD113:AD116"/>
    <mergeCell ref="AE113:AE116"/>
    <mergeCell ref="AF113:AF116"/>
    <mergeCell ref="AG113:AG116"/>
    <mergeCell ref="AH113:AH116"/>
    <mergeCell ref="P113:P116"/>
    <mergeCell ref="Q113:Q116"/>
    <mergeCell ref="R113:R116"/>
    <mergeCell ref="S113:S116"/>
    <mergeCell ref="T113:T116"/>
    <mergeCell ref="U113:U116"/>
    <mergeCell ref="J113:J116"/>
    <mergeCell ref="K113:K116"/>
    <mergeCell ref="L113:L116"/>
    <mergeCell ref="M113:M116"/>
    <mergeCell ref="N113:N116"/>
    <mergeCell ref="O113:O116"/>
    <mergeCell ref="M121:M123"/>
    <mergeCell ref="N121:N123"/>
    <mergeCell ref="O121:O123"/>
    <mergeCell ref="P121:P123"/>
    <mergeCell ref="Q121:Q123"/>
    <mergeCell ref="R121:R123"/>
    <mergeCell ref="G121:G123"/>
    <mergeCell ref="H121:H123"/>
    <mergeCell ref="I121:I123"/>
    <mergeCell ref="J121:J123"/>
    <mergeCell ref="K121:K123"/>
    <mergeCell ref="L121:L123"/>
    <mergeCell ref="S117:S118"/>
    <mergeCell ref="T117:T118"/>
    <mergeCell ref="U117:U118"/>
    <mergeCell ref="V117:V118"/>
    <mergeCell ref="A121:A123"/>
    <mergeCell ref="B121:B123"/>
    <mergeCell ref="C121:C123"/>
    <mergeCell ref="D121:D123"/>
    <mergeCell ref="E121:E123"/>
    <mergeCell ref="F121:F123"/>
    <mergeCell ref="M117:M118"/>
    <mergeCell ref="N117:N118"/>
    <mergeCell ref="O117:O118"/>
    <mergeCell ref="P117:P118"/>
    <mergeCell ref="Q117:Q118"/>
    <mergeCell ref="R117:R118"/>
    <mergeCell ref="G117:G118"/>
    <mergeCell ref="H117:H118"/>
    <mergeCell ref="I117:I118"/>
    <mergeCell ref="J117:J118"/>
    <mergeCell ref="K117:K118"/>
    <mergeCell ref="L117:L118"/>
    <mergeCell ref="A117:A118"/>
    <mergeCell ref="B117:B118"/>
    <mergeCell ref="C117:C118"/>
    <mergeCell ref="D117:D118"/>
    <mergeCell ref="S126:S129"/>
    <mergeCell ref="T126:T129"/>
    <mergeCell ref="U126:U129"/>
    <mergeCell ref="V126:V129"/>
    <mergeCell ref="A130:A132"/>
    <mergeCell ref="B130:B132"/>
    <mergeCell ref="C130:C132"/>
    <mergeCell ref="D130:D132"/>
    <mergeCell ref="E130:E132"/>
    <mergeCell ref="F130:F132"/>
    <mergeCell ref="M126:M129"/>
    <mergeCell ref="N126:N129"/>
    <mergeCell ref="O126:O129"/>
    <mergeCell ref="P126:P129"/>
    <mergeCell ref="Q126:Q129"/>
    <mergeCell ref="R126:R129"/>
    <mergeCell ref="G126:G129"/>
    <mergeCell ref="H126:H129"/>
    <mergeCell ref="I126:I129"/>
    <mergeCell ref="J126:J129"/>
    <mergeCell ref="K126:K129"/>
    <mergeCell ref="L126:L129"/>
    <mergeCell ref="S130:S132"/>
    <mergeCell ref="T130:T132"/>
    <mergeCell ref="U130:U132"/>
    <mergeCell ref="V130:V132"/>
    <mergeCell ref="A126:A129"/>
    <mergeCell ref="B126:B129"/>
    <mergeCell ref="C126:C129"/>
    <mergeCell ref="D126:D129"/>
    <mergeCell ref="E126:E129"/>
    <mergeCell ref="F126:F129"/>
    <mergeCell ref="M130:M132"/>
    <mergeCell ref="N130:N132"/>
    <mergeCell ref="O130:O132"/>
    <mergeCell ref="P130:P132"/>
    <mergeCell ref="Q130:Q132"/>
    <mergeCell ref="R130:R132"/>
    <mergeCell ref="G130:G132"/>
    <mergeCell ref="H130:H132"/>
    <mergeCell ref="I130:I132"/>
    <mergeCell ref="J130:J132"/>
    <mergeCell ref="K130:K132"/>
    <mergeCell ref="L130:L132"/>
    <mergeCell ref="M137:M138"/>
    <mergeCell ref="N137:N138"/>
    <mergeCell ref="O137:O138"/>
    <mergeCell ref="P137:P138"/>
    <mergeCell ref="Q137:Q138"/>
    <mergeCell ref="R137:R138"/>
    <mergeCell ref="G137:G138"/>
    <mergeCell ref="H137:H138"/>
    <mergeCell ref="I137:I138"/>
    <mergeCell ref="J137:J138"/>
    <mergeCell ref="K137:K138"/>
    <mergeCell ref="L137:L138"/>
    <mergeCell ref="S133:S136"/>
    <mergeCell ref="T133:T136"/>
    <mergeCell ref="U133:U136"/>
    <mergeCell ref="V133:V136"/>
    <mergeCell ref="A137:A138"/>
    <mergeCell ref="B137:B138"/>
    <mergeCell ref="C137:C138"/>
    <mergeCell ref="D137:D138"/>
    <mergeCell ref="E137:E138"/>
    <mergeCell ref="F137:F138"/>
    <mergeCell ref="M133:M136"/>
    <mergeCell ref="N133:N136"/>
    <mergeCell ref="O133:O136"/>
    <mergeCell ref="P133:P136"/>
    <mergeCell ref="Q133:Q136"/>
    <mergeCell ref="R133:R136"/>
    <mergeCell ref="G133:G136"/>
    <mergeCell ref="H133:H136"/>
    <mergeCell ref="I133:I136"/>
    <mergeCell ref="J133:J136"/>
    <mergeCell ref="K133:K136"/>
    <mergeCell ref="L133:L136"/>
    <mergeCell ref="S137:S138"/>
    <mergeCell ref="T137:T138"/>
    <mergeCell ref="U137:U138"/>
    <mergeCell ref="V137:V138"/>
    <mergeCell ref="A133:A136"/>
    <mergeCell ref="B133:B136"/>
    <mergeCell ref="C133:C136"/>
    <mergeCell ref="D133:D136"/>
    <mergeCell ref="E133:E136"/>
    <mergeCell ref="F133:F136"/>
    <mergeCell ref="S139:S142"/>
    <mergeCell ref="T139:T142"/>
    <mergeCell ref="U139:U142"/>
    <mergeCell ref="V139:V142"/>
    <mergeCell ref="A143:A147"/>
    <mergeCell ref="B143:B147"/>
    <mergeCell ref="C143:C147"/>
    <mergeCell ref="D143:D147"/>
    <mergeCell ref="E143:E147"/>
    <mergeCell ref="F143:F147"/>
    <mergeCell ref="M139:M142"/>
    <mergeCell ref="N139:N142"/>
    <mergeCell ref="O139:O142"/>
    <mergeCell ref="P139:P142"/>
    <mergeCell ref="Q139:Q142"/>
    <mergeCell ref="R139:R142"/>
    <mergeCell ref="G139:G142"/>
    <mergeCell ref="H139:H142"/>
    <mergeCell ref="I139:I142"/>
    <mergeCell ref="J139:J142"/>
    <mergeCell ref="K139:K142"/>
    <mergeCell ref="L139:L142"/>
    <mergeCell ref="S143:S147"/>
    <mergeCell ref="T143:T147"/>
    <mergeCell ref="U143:U147"/>
    <mergeCell ref="V143:V147"/>
    <mergeCell ref="A139:A142"/>
    <mergeCell ref="B139:B142"/>
    <mergeCell ref="C139:C142"/>
    <mergeCell ref="D139:D142"/>
    <mergeCell ref="E139:E142"/>
    <mergeCell ref="F139:F142"/>
    <mergeCell ref="M143:M147"/>
    <mergeCell ref="N143:N147"/>
    <mergeCell ref="O143:O147"/>
    <mergeCell ref="P143:P147"/>
    <mergeCell ref="Q143:Q147"/>
    <mergeCell ref="R143:R147"/>
    <mergeCell ref="G143:G147"/>
    <mergeCell ref="H143:H147"/>
    <mergeCell ref="I143:I147"/>
    <mergeCell ref="J143:J147"/>
    <mergeCell ref="K143:K147"/>
    <mergeCell ref="L143:L147"/>
    <mergeCell ref="M152:M154"/>
    <mergeCell ref="N152:N154"/>
    <mergeCell ref="O152:O154"/>
    <mergeCell ref="P152:P154"/>
    <mergeCell ref="Q152:Q154"/>
    <mergeCell ref="R152:R154"/>
    <mergeCell ref="G152:G154"/>
    <mergeCell ref="H152:H154"/>
    <mergeCell ref="I152:I154"/>
    <mergeCell ref="J152:J154"/>
    <mergeCell ref="K152:K154"/>
    <mergeCell ref="L152:L154"/>
    <mergeCell ref="S148:S151"/>
    <mergeCell ref="T148:T151"/>
    <mergeCell ref="U148:U151"/>
    <mergeCell ref="V148:V151"/>
    <mergeCell ref="A152:A154"/>
    <mergeCell ref="B152:B154"/>
    <mergeCell ref="C152:C154"/>
    <mergeCell ref="D152:D154"/>
    <mergeCell ref="E152:E154"/>
    <mergeCell ref="F152:F154"/>
    <mergeCell ref="M148:M151"/>
    <mergeCell ref="N148:N151"/>
    <mergeCell ref="O148:O151"/>
    <mergeCell ref="P148:P151"/>
    <mergeCell ref="Q148:Q151"/>
    <mergeCell ref="R148:R151"/>
    <mergeCell ref="G148:G151"/>
    <mergeCell ref="H148:H151"/>
    <mergeCell ref="I148:I151"/>
    <mergeCell ref="J148:J151"/>
    <mergeCell ref="K148:K151"/>
    <mergeCell ref="L148:L151"/>
    <mergeCell ref="S152:S154"/>
    <mergeCell ref="T152:T154"/>
    <mergeCell ref="U152:U154"/>
    <mergeCell ref="V152:V154"/>
    <mergeCell ref="A148:A151"/>
    <mergeCell ref="B148:B151"/>
    <mergeCell ref="C148:C151"/>
    <mergeCell ref="D148:D151"/>
    <mergeCell ref="E148:E151"/>
    <mergeCell ref="F148:F151"/>
    <mergeCell ref="S155:S158"/>
    <mergeCell ref="T155:T158"/>
    <mergeCell ref="U155:U158"/>
    <mergeCell ref="V155:V158"/>
    <mergeCell ref="A159:A161"/>
    <mergeCell ref="B159:B161"/>
    <mergeCell ref="C159:C161"/>
    <mergeCell ref="D159:D161"/>
    <mergeCell ref="E159:E161"/>
    <mergeCell ref="F159:F161"/>
    <mergeCell ref="M155:M158"/>
    <mergeCell ref="N155:N158"/>
    <mergeCell ref="O155:O158"/>
    <mergeCell ref="P155:P158"/>
    <mergeCell ref="Q155:Q158"/>
    <mergeCell ref="R155:R158"/>
    <mergeCell ref="G155:G158"/>
    <mergeCell ref="H155:H158"/>
    <mergeCell ref="I155:I158"/>
    <mergeCell ref="J155:J158"/>
    <mergeCell ref="K155:K158"/>
    <mergeCell ref="L155:L158"/>
    <mergeCell ref="S159:S161"/>
    <mergeCell ref="T159:T161"/>
    <mergeCell ref="U159:U161"/>
    <mergeCell ref="V159:V161"/>
    <mergeCell ref="A155:A158"/>
    <mergeCell ref="B155:B158"/>
    <mergeCell ref="C155:C158"/>
    <mergeCell ref="D155:D158"/>
    <mergeCell ref="E155:E158"/>
    <mergeCell ref="F155:F158"/>
    <mergeCell ref="M159:M161"/>
    <mergeCell ref="N159:N161"/>
    <mergeCell ref="O159:O161"/>
    <mergeCell ref="P159:P161"/>
    <mergeCell ref="Q159:Q161"/>
    <mergeCell ref="R159:R161"/>
    <mergeCell ref="G159:G161"/>
    <mergeCell ref="H159:H161"/>
    <mergeCell ref="I159:I161"/>
    <mergeCell ref="J159:J161"/>
    <mergeCell ref="K159:K161"/>
    <mergeCell ref="L159:L161"/>
    <mergeCell ref="M166:M169"/>
    <mergeCell ref="N166:N169"/>
    <mergeCell ref="O166:O169"/>
    <mergeCell ref="P166:P169"/>
    <mergeCell ref="Q166:Q169"/>
    <mergeCell ref="R166:R169"/>
    <mergeCell ref="G166:G169"/>
    <mergeCell ref="H166:H169"/>
    <mergeCell ref="I166:I169"/>
    <mergeCell ref="J166:J169"/>
    <mergeCell ref="K166:K169"/>
    <mergeCell ref="L166:L169"/>
    <mergeCell ref="S162:S165"/>
    <mergeCell ref="T162:T165"/>
    <mergeCell ref="U162:U165"/>
    <mergeCell ref="V162:V165"/>
    <mergeCell ref="A166:A169"/>
    <mergeCell ref="B166:B169"/>
    <mergeCell ref="C166:C169"/>
    <mergeCell ref="D166:D169"/>
    <mergeCell ref="E166:E169"/>
    <mergeCell ref="F166:F169"/>
    <mergeCell ref="M162:M165"/>
    <mergeCell ref="N162:N165"/>
    <mergeCell ref="O162:O165"/>
    <mergeCell ref="P162:P165"/>
    <mergeCell ref="Q162:Q165"/>
    <mergeCell ref="R162:R165"/>
    <mergeCell ref="G162:G165"/>
    <mergeCell ref="H162:H165"/>
    <mergeCell ref="I162:I165"/>
    <mergeCell ref="J162:J165"/>
    <mergeCell ref="K162:K165"/>
    <mergeCell ref="L162:L165"/>
    <mergeCell ref="S166:S169"/>
    <mergeCell ref="T166:T169"/>
    <mergeCell ref="U166:U169"/>
    <mergeCell ref="V166:V169"/>
    <mergeCell ref="A162:A165"/>
    <mergeCell ref="B162:B165"/>
    <mergeCell ref="C162:C165"/>
    <mergeCell ref="D162:D165"/>
    <mergeCell ref="E162:E165"/>
    <mergeCell ref="F162:F165"/>
    <mergeCell ref="S170:S172"/>
    <mergeCell ref="T170:T172"/>
    <mergeCell ref="U170:U172"/>
    <mergeCell ref="V170:V172"/>
    <mergeCell ref="A173:A175"/>
    <mergeCell ref="B173:B175"/>
    <mergeCell ref="C173:C175"/>
    <mergeCell ref="D173:D175"/>
    <mergeCell ref="E173:E175"/>
    <mergeCell ref="F173:F175"/>
    <mergeCell ref="M170:M172"/>
    <mergeCell ref="N170:N172"/>
    <mergeCell ref="O170:O172"/>
    <mergeCell ref="P170:P172"/>
    <mergeCell ref="Q170:Q172"/>
    <mergeCell ref="R170:R172"/>
    <mergeCell ref="G170:G172"/>
    <mergeCell ref="H170:H172"/>
    <mergeCell ref="I170:I172"/>
    <mergeCell ref="J170:J172"/>
    <mergeCell ref="K170:K172"/>
    <mergeCell ref="L170:L172"/>
    <mergeCell ref="S173:S175"/>
    <mergeCell ref="T173:T175"/>
    <mergeCell ref="U173:U175"/>
    <mergeCell ref="V173:V175"/>
    <mergeCell ref="A170:A172"/>
    <mergeCell ref="B170:B172"/>
    <mergeCell ref="C170:C172"/>
    <mergeCell ref="D170:D172"/>
    <mergeCell ref="E170:E172"/>
    <mergeCell ref="F170:F172"/>
    <mergeCell ref="M173:M175"/>
    <mergeCell ref="N173:N175"/>
    <mergeCell ref="O173:O175"/>
    <mergeCell ref="P173:P175"/>
    <mergeCell ref="Q173:Q175"/>
    <mergeCell ref="R173:R175"/>
    <mergeCell ref="G173:G175"/>
    <mergeCell ref="H173:H175"/>
    <mergeCell ref="I173:I175"/>
    <mergeCell ref="J173:J175"/>
    <mergeCell ref="K173:K175"/>
    <mergeCell ref="L173:L175"/>
    <mergeCell ref="M179:M180"/>
    <mergeCell ref="N179:N180"/>
    <mergeCell ref="O179:O180"/>
    <mergeCell ref="P179:P180"/>
    <mergeCell ref="Q179:Q180"/>
    <mergeCell ref="R179:R180"/>
    <mergeCell ref="G179:G180"/>
    <mergeCell ref="H179:H180"/>
    <mergeCell ref="I179:I180"/>
    <mergeCell ref="J179:J180"/>
    <mergeCell ref="K179:K180"/>
    <mergeCell ref="L179:L180"/>
    <mergeCell ref="S176:S178"/>
    <mergeCell ref="T176:T178"/>
    <mergeCell ref="U176:U178"/>
    <mergeCell ref="V176:V178"/>
    <mergeCell ref="A179:A180"/>
    <mergeCell ref="B179:B180"/>
    <mergeCell ref="C179:C180"/>
    <mergeCell ref="D179:D180"/>
    <mergeCell ref="E179:E180"/>
    <mergeCell ref="F179:F180"/>
    <mergeCell ref="M176:M178"/>
    <mergeCell ref="N176:N178"/>
    <mergeCell ref="O176:O178"/>
    <mergeCell ref="P176:P178"/>
    <mergeCell ref="Q176:Q178"/>
    <mergeCell ref="R176:R178"/>
    <mergeCell ref="G176:G178"/>
    <mergeCell ref="H176:H178"/>
    <mergeCell ref="I176:I178"/>
    <mergeCell ref="J176:J178"/>
    <mergeCell ref="K176:K178"/>
    <mergeCell ref="L176:L178"/>
    <mergeCell ref="S179:S180"/>
    <mergeCell ref="T179:T180"/>
    <mergeCell ref="U179:U180"/>
    <mergeCell ref="V179:V180"/>
    <mergeCell ref="A176:A178"/>
    <mergeCell ref="B176:B178"/>
    <mergeCell ref="C176:C178"/>
    <mergeCell ref="D176:D178"/>
    <mergeCell ref="E176:E178"/>
    <mergeCell ref="F176:F178"/>
    <mergeCell ref="S181:S182"/>
    <mergeCell ref="T181:T182"/>
    <mergeCell ref="U181:U182"/>
    <mergeCell ref="V181:V182"/>
    <mergeCell ref="A188:A192"/>
    <mergeCell ref="B188:B192"/>
    <mergeCell ref="C188:C192"/>
    <mergeCell ref="D188:D192"/>
    <mergeCell ref="E188:E192"/>
    <mergeCell ref="F188:F192"/>
    <mergeCell ref="M181:M182"/>
    <mergeCell ref="N181:N182"/>
    <mergeCell ref="O181:O182"/>
    <mergeCell ref="P181:P182"/>
    <mergeCell ref="Q181:Q182"/>
    <mergeCell ref="R181:R182"/>
    <mergeCell ref="G181:G182"/>
    <mergeCell ref="H181:H182"/>
    <mergeCell ref="I181:I182"/>
    <mergeCell ref="J181:J182"/>
    <mergeCell ref="K181:K182"/>
    <mergeCell ref="L181:L182"/>
    <mergeCell ref="S188:S192"/>
    <mergeCell ref="T188:T192"/>
    <mergeCell ref="U188:U192"/>
    <mergeCell ref="V188:V192"/>
    <mergeCell ref="A181:A182"/>
    <mergeCell ref="B181:B182"/>
    <mergeCell ref="C181:C182"/>
    <mergeCell ref="D181:D182"/>
    <mergeCell ref="E181:E182"/>
    <mergeCell ref="F181:F182"/>
    <mergeCell ref="M188:M192"/>
    <mergeCell ref="N188:N192"/>
    <mergeCell ref="O188:O192"/>
    <mergeCell ref="P188:P192"/>
    <mergeCell ref="Q188:Q192"/>
    <mergeCell ref="R188:R192"/>
    <mergeCell ref="G188:G192"/>
    <mergeCell ref="H188:H192"/>
    <mergeCell ref="I188:I192"/>
    <mergeCell ref="J188:J192"/>
    <mergeCell ref="K188:K192"/>
    <mergeCell ref="L188:L192"/>
    <mergeCell ref="M195:M198"/>
    <mergeCell ref="N195:N198"/>
    <mergeCell ref="O195:O198"/>
    <mergeCell ref="P195:P198"/>
    <mergeCell ref="Q195:Q198"/>
    <mergeCell ref="R195:R198"/>
    <mergeCell ref="G195:G198"/>
    <mergeCell ref="H195:H198"/>
    <mergeCell ref="I195:I198"/>
    <mergeCell ref="J195:J198"/>
    <mergeCell ref="K195:K198"/>
    <mergeCell ref="L195:L198"/>
    <mergeCell ref="S193:S194"/>
    <mergeCell ref="T193:T194"/>
    <mergeCell ref="U193:U194"/>
    <mergeCell ref="V193:V194"/>
    <mergeCell ref="A195:A198"/>
    <mergeCell ref="B195:B198"/>
    <mergeCell ref="C195:C198"/>
    <mergeCell ref="D195:D198"/>
    <mergeCell ref="E195:E198"/>
    <mergeCell ref="F195:F198"/>
    <mergeCell ref="M193:M194"/>
    <mergeCell ref="N193:N194"/>
    <mergeCell ref="O193:O194"/>
    <mergeCell ref="P193:P194"/>
    <mergeCell ref="Q193:Q194"/>
    <mergeCell ref="R193:R194"/>
    <mergeCell ref="G193:G194"/>
    <mergeCell ref="H193:H194"/>
    <mergeCell ref="I193:I194"/>
    <mergeCell ref="J193:J194"/>
    <mergeCell ref="K193:K194"/>
    <mergeCell ref="L193:L194"/>
    <mergeCell ref="S195:S198"/>
    <mergeCell ref="T195:T198"/>
    <mergeCell ref="U195:U198"/>
    <mergeCell ref="V195:V198"/>
    <mergeCell ref="A193:A194"/>
    <mergeCell ref="B193:B194"/>
    <mergeCell ref="C193:C194"/>
    <mergeCell ref="D193:D194"/>
    <mergeCell ref="E193:E194"/>
    <mergeCell ref="F193:F194"/>
    <mergeCell ref="S200:S201"/>
    <mergeCell ref="T200:T201"/>
    <mergeCell ref="U200:U201"/>
    <mergeCell ref="V200:V201"/>
    <mergeCell ref="A202:A203"/>
    <mergeCell ref="B202:B203"/>
    <mergeCell ref="C202:C203"/>
    <mergeCell ref="D202:D203"/>
    <mergeCell ref="E202:E203"/>
    <mergeCell ref="F202:F203"/>
    <mergeCell ref="M200:M201"/>
    <mergeCell ref="N200:N201"/>
    <mergeCell ref="O200:O201"/>
    <mergeCell ref="P200:P201"/>
    <mergeCell ref="Q200:Q201"/>
    <mergeCell ref="R200:R201"/>
    <mergeCell ref="G200:G201"/>
    <mergeCell ref="H200:H201"/>
    <mergeCell ref="I200:I201"/>
    <mergeCell ref="J200:J201"/>
    <mergeCell ref="K200:K201"/>
    <mergeCell ref="L200:L201"/>
    <mergeCell ref="S202:S203"/>
    <mergeCell ref="T202:T203"/>
    <mergeCell ref="U202:U203"/>
    <mergeCell ref="V202:V203"/>
    <mergeCell ref="A200:A201"/>
    <mergeCell ref="B200:B201"/>
    <mergeCell ref="C200:C201"/>
    <mergeCell ref="D200:D201"/>
    <mergeCell ref="E200:E201"/>
    <mergeCell ref="F200:F201"/>
    <mergeCell ref="M202:M203"/>
    <mergeCell ref="N202:N203"/>
    <mergeCell ref="O202:O203"/>
    <mergeCell ref="P202:P203"/>
    <mergeCell ref="Q202:Q203"/>
    <mergeCell ref="R202:R203"/>
    <mergeCell ref="G202:G203"/>
    <mergeCell ref="H202:H203"/>
    <mergeCell ref="I202:I203"/>
    <mergeCell ref="J202:J203"/>
    <mergeCell ref="K202:K203"/>
    <mergeCell ref="L202:L203"/>
    <mergeCell ref="M218:M221"/>
    <mergeCell ref="N218:N221"/>
    <mergeCell ref="O218:O221"/>
    <mergeCell ref="P218:P221"/>
    <mergeCell ref="Q218:Q221"/>
    <mergeCell ref="R218:R221"/>
    <mergeCell ref="G218:G221"/>
    <mergeCell ref="H218:H221"/>
    <mergeCell ref="I218:I221"/>
    <mergeCell ref="J218:J221"/>
    <mergeCell ref="K218:K221"/>
    <mergeCell ref="L218:L221"/>
    <mergeCell ref="S216:S217"/>
    <mergeCell ref="T216:T217"/>
    <mergeCell ref="U216:U217"/>
    <mergeCell ref="V216:V217"/>
    <mergeCell ref="A218:A221"/>
    <mergeCell ref="B218:B221"/>
    <mergeCell ref="C218:C221"/>
    <mergeCell ref="D218:D221"/>
    <mergeCell ref="E218:E221"/>
    <mergeCell ref="F218:F221"/>
    <mergeCell ref="M216:M217"/>
    <mergeCell ref="N216:N217"/>
    <mergeCell ref="O216:O217"/>
    <mergeCell ref="P216:P217"/>
    <mergeCell ref="Q216:Q217"/>
    <mergeCell ref="R216:R217"/>
    <mergeCell ref="G216:G217"/>
    <mergeCell ref="H216:H217"/>
    <mergeCell ref="I216:I217"/>
    <mergeCell ref="J216:J217"/>
    <mergeCell ref="K216:K217"/>
    <mergeCell ref="L216:L217"/>
    <mergeCell ref="S218:S221"/>
    <mergeCell ref="T218:T221"/>
    <mergeCell ref="U218:U221"/>
    <mergeCell ref="V218:V221"/>
    <mergeCell ref="A216:A217"/>
    <mergeCell ref="B216:B217"/>
    <mergeCell ref="C216:C217"/>
    <mergeCell ref="D216:D217"/>
    <mergeCell ref="E216:E217"/>
    <mergeCell ref="F216:F217"/>
    <mergeCell ref="S223:S227"/>
    <mergeCell ref="T223:T227"/>
    <mergeCell ref="U223:U227"/>
    <mergeCell ref="V223:V227"/>
    <mergeCell ref="A228:A244"/>
    <mergeCell ref="B228:B244"/>
    <mergeCell ref="C228:C244"/>
    <mergeCell ref="D228:D244"/>
    <mergeCell ref="E228:E244"/>
    <mergeCell ref="F228:F244"/>
    <mergeCell ref="M223:M227"/>
    <mergeCell ref="N223:N227"/>
    <mergeCell ref="O223:O227"/>
    <mergeCell ref="P223:P227"/>
    <mergeCell ref="Q223:Q227"/>
    <mergeCell ref="R223:R227"/>
    <mergeCell ref="G223:G227"/>
    <mergeCell ref="H223:H227"/>
    <mergeCell ref="I223:I227"/>
    <mergeCell ref="J223:J227"/>
    <mergeCell ref="K223:K227"/>
    <mergeCell ref="L223:L227"/>
    <mergeCell ref="S228:S244"/>
    <mergeCell ref="T228:T244"/>
    <mergeCell ref="U228:U244"/>
    <mergeCell ref="V228:V244"/>
    <mergeCell ref="A223:A227"/>
    <mergeCell ref="B223:B227"/>
    <mergeCell ref="C223:C227"/>
    <mergeCell ref="D223:D227"/>
    <mergeCell ref="E223:E227"/>
    <mergeCell ref="F223:F227"/>
    <mergeCell ref="M228:M244"/>
    <mergeCell ref="N228:N244"/>
    <mergeCell ref="O228:O244"/>
    <mergeCell ref="P228:P244"/>
    <mergeCell ref="Q228:Q244"/>
    <mergeCell ref="R228:R244"/>
    <mergeCell ref="G228:G244"/>
    <mergeCell ref="H228:H244"/>
    <mergeCell ref="I228:I244"/>
    <mergeCell ref="J228:J244"/>
    <mergeCell ref="K228:K244"/>
    <mergeCell ref="L228:L244"/>
    <mergeCell ref="M250:M264"/>
    <mergeCell ref="N250:N264"/>
    <mergeCell ref="O250:O264"/>
    <mergeCell ref="P250:P264"/>
    <mergeCell ref="Q250:Q264"/>
    <mergeCell ref="R250:R264"/>
    <mergeCell ref="G250:G264"/>
    <mergeCell ref="H250:H264"/>
    <mergeCell ref="I250:I264"/>
    <mergeCell ref="J250:J264"/>
    <mergeCell ref="K250:K264"/>
    <mergeCell ref="L250:L264"/>
    <mergeCell ref="S246:S249"/>
    <mergeCell ref="T246:T249"/>
    <mergeCell ref="U246:U249"/>
    <mergeCell ref="V246:V249"/>
    <mergeCell ref="A250:A264"/>
    <mergeCell ref="B250:B264"/>
    <mergeCell ref="C250:C264"/>
    <mergeCell ref="D250:D264"/>
    <mergeCell ref="E250:E264"/>
    <mergeCell ref="F250:F264"/>
    <mergeCell ref="M246:M249"/>
    <mergeCell ref="N246:N249"/>
    <mergeCell ref="O246:O249"/>
    <mergeCell ref="P246:P249"/>
    <mergeCell ref="Q246:Q249"/>
    <mergeCell ref="R246:R249"/>
    <mergeCell ref="G246:G249"/>
    <mergeCell ref="H246:H249"/>
    <mergeCell ref="I246:I249"/>
    <mergeCell ref="J246:J249"/>
    <mergeCell ref="K246:K249"/>
    <mergeCell ref="L246:L249"/>
    <mergeCell ref="S250:S264"/>
    <mergeCell ref="T250:T264"/>
    <mergeCell ref="U250:U264"/>
    <mergeCell ref="V250:V264"/>
    <mergeCell ref="A246:A249"/>
    <mergeCell ref="B246:B249"/>
    <mergeCell ref="C246:C249"/>
    <mergeCell ref="D246:D249"/>
    <mergeCell ref="E246:E249"/>
    <mergeCell ref="F246:F249"/>
    <mergeCell ref="V265:V266"/>
    <mergeCell ref="A268:A278"/>
    <mergeCell ref="B268:B278"/>
    <mergeCell ref="C268:C278"/>
    <mergeCell ref="D268:D278"/>
    <mergeCell ref="E268:E278"/>
    <mergeCell ref="F268:F278"/>
    <mergeCell ref="G268:G278"/>
    <mergeCell ref="H268:H278"/>
    <mergeCell ref="I268:I278"/>
    <mergeCell ref="M265:M266"/>
    <mergeCell ref="N265:N266"/>
    <mergeCell ref="O265:O266"/>
    <mergeCell ref="P265:P266"/>
    <mergeCell ref="Q265:Q266"/>
    <mergeCell ref="U265:U266"/>
    <mergeCell ref="G265:G266"/>
    <mergeCell ref="H265:H266"/>
    <mergeCell ref="I265:I266"/>
    <mergeCell ref="J265:J266"/>
    <mergeCell ref="K265:K266"/>
    <mergeCell ref="L265:L266"/>
    <mergeCell ref="A265:A266"/>
    <mergeCell ref="B265:B266"/>
    <mergeCell ref="C265:C266"/>
    <mergeCell ref="D265:D266"/>
    <mergeCell ref="E265:E266"/>
    <mergeCell ref="F265:F266"/>
    <mergeCell ref="V268:V278"/>
    <mergeCell ref="A279:A291"/>
    <mergeCell ref="B279:B291"/>
    <mergeCell ref="C279:C291"/>
    <mergeCell ref="D279:D291"/>
    <mergeCell ref="E279:E291"/>
    <mergeCell ref="F279:F291"/>
    <mergeCell ref="G279:G291"/>
    <mergeCell ref="H279:H291"/>
    <mergeCell ref="I279:I291"/>
    <mergeCell ref="P268:P278"/>
    <mergeCell ref="Q268:Q278"/>
    <mergeCell ref="R268:R278"/>
    <mergeCell ref="S268:S278"/>
    <mergeCell ref="T268:T278"/>
    <mergeCell ref="U268:U278"/>
    <mergeCell ref="J268:J278"/>
    <mergeCell ref="K268:K278"/>
    <mergeCell ref="L268:L278"/>
    <mergeCell ref="M268:M278"/>
    <mergeCell ref="N268:N278"/>
    <mergeCell ref="O268:O278"/>
    <mergeCell ref="C292:C295"/>
    <mergeCell ref="D292:D295"/>
    <mergeCell ref="E292:E295"/>
    <mergeCell ref="F292:F295"/>
    <mergeCell ref="U296:U303"/>
    <mergeCell ref="V296:V303"/>
    <mergeCell ref="P279:P291"/>
    <mergeCell ref="Q279:Q291"/>
    <mergeCell ref="R279:R291"/>
    <mergeCell ref="S279:S291"/>
    <mergeCell ref="U279:U291"/>
    <mergeCell ref="V279:V291"/>
    <mergeCell ref="J279:J291"/>
    <mergeCell ref="K279:K291"/>
    <mergeCell ref="L279:L291"/>
    <mergeCell ref="M279:M291"/>
    <mergeCell ref="N279:N291"/>
    <mergeCell ref="O279:O291"/>
    <mergeCell ref="R296:R303"/>
    <mergeCell ref="S296:S303"/>
    <mergeCell ref="H296:H303"/>
    <mergeCell ref="I296:I303"/>
    <mergeCell ref="J296:J303"/>
    <mergeCell ref="K296:K303"/>
    <mergeCell ref="L296:L303"/>
    <mergeCell ref="M296:M303"/>
    <mergeCell ref="S292:S295"/>
    <mergeCell ref="U292:U295"/>
    <mergeCell ref="V292:V295"/>
    <mergeCell ref="A296:A303"/>
    <mergeCell ref="B296:B303"/>
    <mergeCell ref="C296:C303"/>
    <mergeCell ref="D296:D303"/>
    <mergeCell ref="E296:E303"/>
    <mergeCell ref="F296:F303"/>
    <mergeCell ref="G296:G303"/>
    <mergeCell ref="M292:M295"/>
    <mergeCell ref="N292:N295"/>
    <mergeCell ref="O292:O295"/>
    <mergeCell ref="P292:P295"/>
    <mergeCell ref="Q292:Q295"/>
    <mergeCell ref="R292:R295"/>
    <mergeCell ref="G292:G295"/>
    <mergeCell ref="H292:H295"/>
    <mergeCell ref="I292:I295"/>
    <mergeCell ref="J292:J295"/>
    <mergeCell ref="K292:K295"/>
    <mergeCell ref="L292:L295"/>
    <mergeCell ref="A292:A295"/>
    <mergeCell ref="B292:B295"/>
    <mergeCell ref="J306:J312"/>
    <mergeCell ref="K306:K312"/>
    <mergeCell ref="L306:L312"/>
    <mergeCell ref="M306:M312"/>
    <mergeCell ref="N306:N312"/>
    <mergeCell ref="A306:A312"/>
    <mergeCell ref="B306:B312"/>
    <mergeCell ref="C306:C312"/>
    <mergeCell ref="D306:D312"/>
    <mergeCell ref="E306:E312"/>
    <mergeCell ref="F306:F312"/>
    <mergeCell ref="G306:G312"/>
    <mergeCell ref="H306:H312"/>
    <mergeCell ref="N296:N303"/>
    <mergeCell ref="O296:O303"/>
    <mergeCell ref="P296:P303"/>
    <mergeCell ref="Q296:Q303"/>
    <mergeCell ref="F315:F321"/>
    <mergeCell ref="S322:S324"/>
    <mergeCell ref="T322:T324"/>
    <mergeCell ref="P313:P314"/>
    <mergeCell ref="Q313:Q314"/>
    <mergeCell ref="R313:R314"/>
    <mergeCell ref="S313:S314"/>
    <mergeCell ref="U313:U314"/>
    <mergeCell ref="V313:V314"/>
    <mergeCell ref="J313:J314"/>
    <mergeCell ref="K313:K314"/>
    <mergeCell ref="L313:L314"/>
    <mergeCell ref="M313:M314"/>
    <mergeCell ref="N313:N314"/>
    <mergeCell ref="O313:O314"/>
    <mergeCell ref="V306:V312"/>
    <mergeCell ref="A313:A314"/>
    <mergeCell ref="B313:B314"/>
    <mergeCell ref="C313:C314"/>
    <mergeCell ref="D313:D314"/>
    <mergeCell ref="E313:E314"/>
    <mergeCell ref="F313:F314"/>
    <mergeCell ref="G313:G314"/>
    <mergeCell ref="H313:H314"/>
    <mergeCell ref="I313:I314"/>
    <mergeCell ref="O306:O312"/>
    <mergeCell ref="P306:P312"/>
    <mergeCell ref="Q306:Q312"/>
    <mergeCell ref="R306:R312"/>
    <mergeCell ref="S306:S312"/>
    <mergeCell ref="U306:U312"/>
    <mergeCell ref="I306:I312"/>
    <mergeCell ref="T332:T335"/>
    <mergeCell ref="U332:U335"/>
    <mergeCell ref="J332:J335"/>
    <mergeCell ref="K332:K335"/>
    <mergeCell ref="L332:L335"/>
    <mergeCell ref="S315:S321"/>
    <mergeCell ref="T315:T321"/>
    <mergeCell ref="U315:U321"/>
    <mergeCell ref="V315:V321"/>
    <mergeCell ref="A322:A324"/>
    <mergeCell ref="B322:B324"/>
    <mergeCell ref="C322:C324"/>
    <mergeCell ref="D322:D324"/>
    <mergeCell ref="E322:E324"/>
    <mergeCell ref="F322:F324"/>
    <mergeCell ref="M315:M321"/>
    <mergeCell ref="N315:N321"/>
    <mergeCell ref="O315:O321"/>
    <mergeCell ref="P315:P321"/>
    <mergeCell ref="Q315:Q321"/>
    <mergeCell ref="R315:R321"/>
    <mergeCell ref="G315:G321"/>
    <mergeCell ref="H315:H321"/>
    <mergeCell ref="I315:I321"/>
    <mergeCell ref="J315:J321"/>
    <mergeCell ref="K315:K321"/>
    <mergeCell ref="L315:L321"/>
    <mergeCell ref="A315:A321"/>
    <mergeCell ref="B315:B321"/>
    <mergeCell ref="C315:C321"/>
    <mergeCell ref="D315:D321"/>
    <mergeCell ref="E315:E321"/>
    <mergeCell ref="M322:M324"/>
    <mergeCell ref="N322:N324"/>
    <mergeCell ref="O322:O324"/>
    <mergeCell ref="P322:P324"/>
    <mergeCell ref="Q322:Q324"/>
    <mergeCell ref="R322:R324"/>
    <mergeCell ref="G322:G324"/>
    <mergeCell ref="H322:H324"/>
    <mergeCell ref="I322:I324"/>
    <mergeCell ref="J322:J324"/>
    <mergeCell ref="K322:K324"/>
    <mergeCell ref="L322:L324"/>
    <mergeCell ref="P332:P335"/>
    <mergeCell ref="Q332:Q335"/>
    <mergeCell ref="R332:R335"/>
    <mergeCell ref="M332:M335"/>
    <mergeCell ref="N332:N335"/>
    <mergeCell ref="O332:O335"/>
    <mergeCell ref="V325:V331"/>
    <mergeCell ref="A332:A335"/>
    <mergeCell ref="B332:B335"/>
    <mergeCell ref="C332:C335"/>
    <mergeCell ref="D332:D335"/>
    <mergeCell ref="E332:E335"/>
    <mergeCell ref="F332:F335"/>
    <mergeCell ref="G332:G335"/>
    <mergeCell ref="H332:H335"/>
    <mergeCell ref="I332:I335"/>
    <mergeCell ref="O325:O331"/>
    <mergeCell ref="P325:P331"/>
    <mergeCell ref="Q325:Q331"/>
    <mergeCell ref="R325:R331"/>
    <mergeCell ref="S325:S331"/>
    <mergeCell ref="U325:U331"/>
    <mergeCell ref="I325:I331"/>
    <mergeCell ref="J325:J331"/>
    <mergeCell ref="K325:K331"/>
    <mergeCell ref="L325:L331"/>
    <mergeCell ref="M325:M331"/>
    <mergeCell ref="N325:N331"/>
    <mergeCell ref="V332:V335"/>
    <mergeCell ref="A325:A331"/>
    <mergeCell ref="B325:B331"/>
    <mergeCell ref="C325:C331"/>
    <mergeCell ref="D325:D331"/>
    <mergeCell ref="E325:E331"/>
    <mergeCell ref="F325:F331"/>
    <mergeCell ref="G325:G331"/>
    <mergeCell ref="H325:H331"/>
    <mergeCell ref="S332:S335"/>
    <mergeCell ref="V336:V337"/>
    <mergeCell ref="A338:A340"/>
    <mergeCell ref="B338:B340"/>
    <mergeCell ref="C338:C340"/>
    <mergeCell ref="D338:D340"/>
    <mergeCell ref="E338:E340"/>
    <mergeCell ref="F338:F340"/>
    <mergeCell ref="G338:G340"/>
    <mergeCell ref="H338:H340"/>
    <mergeCell ref="I338:I340"/>
    <mergeCell ref="P336:P337"/>
    <mergeCell ref="Q336:Q337"/>
    <mergeCell ref="R336:R337"/>
    <mergeCell ref="S336:S337"/>
    <mergeCell ref="T336:T337"/>
    <mergeCell ref="U336:U337"/>
    <mergeCell ref="J336:J337"/>
    <mergeCell ref="K336:K337"/>
    <mergeCell ref="L336:L337"/>
    <mergeCell ref="M336:M337"/>
    <mergeCell ref="N336:N337"/>
    <mergeCell ref="O336:O337"/>
    <mergeCell ref="V338:V340"/>
    <mergeCell ref="A336:A337"/>
    <mergeCell ref="B336:B337"/>
    <mergeCell ref="C336:C337"/>
    <mergeCell ref="D336:D337"/>
    <mergeCell ref="E336:E337"/>
    <mergeCell ref="F336:F337"/>
    <mergeCell ref="G336:G337"/>
    <mergeCell ref="H336:H337"/>
    <mergeCell ref="I336:I337"/>
    <mergeCell ref="P338:P340"/>
    <mergeCell ref="Q338:Q340"/>
    <mergeCell ref="R338:R340"/>
    <mergeCell ref="S338:S340"/>
    <mergeCell ref="T338:T340"/>
    <mergeCell ref="U338:U340"/>
    <mergeCell ref="J338:J340"/>
    <mergeCell ref="K338:K340"/>
    <mergeCell ref="L338:L340"/>
    <mergeCell ref="M338:M340"/>
    <mergeCell ref="N338:N340"/>
    <mergeCell ref="O338:O340"/>
    <mergeCell ref="P344:P363"/>
    <mergeCell ref="Q344:Q363"/>
    <mergeCell ref="R344:R363"/>
    <mergeCell ref="S344:S363"/>
    <mergeCell ref="T344:T363"/>
    <mergeCell ref="U344:U363"/>
    <mergeCell ref="J344:J363"/>
    <mergeCell ref="K344:K363"/>
    <mergeCell ref="L344:L363"/>
    <mergeCell ref="M344:M363"/>
    <mergeCell ref="N344:N363"/>
    <mergeCell ref="O344:O363"/>
    <mergeCell ref="V342:V343"/>
    <mergeCell ref="A344:A363"/>
    <mergeCell ref="B344:B363"/>
    <mergeCell ref="C344:C363"/>
    <mergeCell ref="D344:D363"/>
    <mergeCell ref="E344:E363"/>
    <mergeCell ref="F344:F363"/>
    <mergeCell ref="G344:G363"/>
    <mergeCell ref="H344:H363"/>
    <mergeCell ref="I344:I363"/>
    <mergeCell ref="P342:P343"/>
    <mergeCell ref="Q342:Q343"/>
    <mergeCell ref="R342:R343"/>
    <mergeCell ref="S342:S343"/>
    <mergeCell ref="T342:T343"/>
    <mergeCell ref="U342:U343"/>
    <mergeCell ref="J342:J343"/>
    <mergeCell ref="K342:K343"/>
    <mergeCell ref="L342:L343"/>
    <mergeCell ref="M342:M343"/>
    <mergeCell ref="N342:N343"/>
    <mergeCell ref="O342:O343"/>
    <mergeCell ref="V344:V363"/>
    <mergeCell ref="A342:A343"/>
    <mergeCell ref="B342:B343"/>
    <mergeCell ref="C342:C343"/>
    <mergeCell ref="D342:D343"/>
    <mergeCell ref="E342:E343"/>
    <mergeCell ref="F342:F343"/>
    <mergeCell ref="G342:G343"/>
    <mergeCell ref="H342:H343"/>
    <mergeCell ref="I342:I343"/>
    <mergeCell ref="V364:V366"/>
    <mergeCell ref="A367:A368"/>
    <mergeCell ref="B367:B368"/>
    <mergeCell ref="C367:C368"/>
    <mergeCell ref="D367:D368"/>
    <mergeCell ref="E367:E368"/>
    <mergeCell ref="F367:F368"/>
    <mergeCell ref="G367:G368"/>
    <mergeCell ref="H367:H368"/>
    <mergeCell ref="I367:I368"/>
    <mergeCell ref="P364:P366"/>
    <mergeCell ref="Q364:Q366"/>
    <mergeCell ref="R364:R366"/>
    <mergeCell ref="S364:S366"/>
    <mergeCell ref="T364:T366"/>
    <mergeCell ref="U364:U366"/>
    <mergeCell ref="J364:J366"/>
    <mergeCell ref="K364:K366"/>
    <mergeCell ref="L364:L366"/>
    <mergeCell ref="M364:M366"/>
    <mergeCell ref="N364:N366"/>
    <mergeCell ref="O364:O366"/>
    <mergeCell ref="V367:V368"/>
    <mergeCell ref="A364:A366"/>
    <mergeCell ref="B364:B366"/>
    <mergeCell ref="C364:C366"/>
    <mergeCell ref="D364:D366"/>
    <mergeCell ref="E364:E366"/>
    <mergeCell ref="F364:F366"/>
    <mergeCell ref="G364:G366"/>
    <mergeCell ref="H364:H366"/>
    <mergeCell ref="I364:I366"/>
    <mergeCell ref="P367:P368"/>
    <mergeCell ref="Q367:Q368"/>
    <mergeCell ref="R367:R368"/>
    <mergeCell ref="S367:S368"/>
    <mergeCell ref="T367:T368"/>
    <mergeCell ref="U367:U368"/>
    <mergeCell ref="J367:J368"/>
    <mergeCell ref="K367:K368"/>
    <mergeCell ref="L367:L368"/>
    <mergeCell ref="M367:M368"/>
    <mergeCell ref="N367:N368"/>
    <mergeCell ref="O367:O368"/>
    <mergeCell ref="P373:P377"/>
    <mergeCell ref="Q373:Q377"/>
    <mergeCell ref="R373:R377"/>
    <mergeCell ref="S373:S377"/>
    <mergeCell ref="T373:T377"/>
    <mergeCell ref="U373:U377"/>
    <mergeCell ref="J373:J377"/>
    <mergeCell ref="K373:K377"/>
    <mergeCell ref="L373:L377"/>
    <mergeCell ref="M373:M377"/>
    <mergeCell ref="N373:N377"/>
    <mergeCell ref="O373:O377"/>
    <mergeCell ref="V369:V372"/>
    <mergeCell ref="A373:A377"/>
    <mergeCell ref="B373:B377"/>
    <mergeCell ref="C373:C377"/>
    <mergeCell ref="D373:D377"/>
    <mergeCell ref="E373:E377"/>
    <mergeCell ref="F373:F377"/>
    <mergeCell ref="G373:G377"/>
    <mergeCell ref="H373:H377"/>
    <mergeCell ref="I373:I377"/>
    <mergeCell ref="P369:P372"/>
    <mergeCell ref="Q369:Q372"/>
    <mergeCell ref="R369:R372"/>
    <mergeCell ref="S369:S372"/>
    <mergeCell ref="T369:T372"/>
    <mergeCell ref="U369:U372"/>
    <mergeCell ref="J369:J372"/>
    <mergeCell ref="K369:K372"/>
    <mergeCell ref="L369:L372"/>
    <mergeCell ref="M369:M372"/>
    <mergeCell ref="N369:N372"/>
    <mergeCell ref="O369:O372"/>
    <mergeCell ref="V373:V377"/>
    <mergeCell ref="A369:A372"/>
    <mergeCell ref="B369:B372"/>
    <mergeCell ref="C369:C372"/>
    <mergeCell ref="D369:D372"/>
    <mergeCell ref="E369:E372"/>
    <mergeCell ref="F369:F372"/>
    <mergeCell ref="G369:G372"/>
    <mergeCell ref="H369:H372"/>
    <mergeCell ref="I369:I372"/>
    <mergeCell ref="V378:V383"/>
    <mergeCell ref="A384:A387"/>
    <mergeCell ref="B384:B387"/>
    <mergeCell ref="C384:C387"/>
    <mergeCell ref="D384:D387"/>
    <mergeCell ref="E384:E387"/>
    <mergeCell ref="F384:F387"/>
    <mergeCell ref="G384:G387"/>
    <mergeCell ref="H384:H387"/>
    <mergeCell ref="I384:I387"/>
    <mergeCell ref="P378:P383"/>
    <mergeCell ref="Q378:Q383"/>
    <mergeCell ref="R378:R383"/>
    <mergeCell ref="S378:S383"/>
    <mergeCell ref="T378:T383"/>
    <mergeCell ref="U378:U383"/>
    <mergeCell ref="J378:J383"/>
    <mergeCell ref="K378:K383"/>
    <mergeCell ref="L378:L383"/>
    <mergeCell ref="M378:M383"/>
    <mergeCell ref="N378:N383"/>
    <mergeCell ref="O378:O383"/>
    <mergeCell ref="V384:V387"/>
    <mergeCell ref="A378:A383"/>
    <mergeCell ref="B378:B383"/>
    <mergeCell ref="C378:C383"/>
    <mergeCell ref="D378:D383"/>
    <mergeCell ref="E378:E383"/>
    <mergeCell ref="F378:F383"/>
    <mergeCell ref="G378:G383"/>
    <mergeCell ref="H378:H383"/>
    <mergeCell ref="I378:I383"/>
    <mergeCell ref="P384:P387"/>
    <mergeCell ref="Q384:Q387"/>
    <mergeCell ref="R384:R387"/>
    <mergeCell ref="S384:S387"/>
    <mergeCell ref="T384:T387"/>
    <mergeCell ref="U384:U387"/>
    <mergeCell ref="J384:J387"/>
    <mergeCell ref="K384:K387"/>
    <mergeCell ref="L384:L387"/>
    <mergeCell ref="M384:M387"/>
    <mergeCell ref="N384:N387"/>
    <mergeCell ref="O384:O387"/>
    <mergeCell ref="P391:P393"/>
    <mergeCell ref="Q391:Q393"/>
    <mergeCell ref="R391:R393"/>
    <mergeCell ref="S391:S393"/>
    <mergeCell ref="T391:T393"/>
    <mergeCell ref="U391:U393"/>
    <mergeCell ref="J391:J393"/>
    <mergeCell ref="K391:K393"/>
    <mergeCell ref="L391:L393"/>
    <mergeCell ref="M391:M393"/>
    <mergeCell ref="N391:N393"/>
    <mergeCell ref="O391:O393"/>
    <mergeCell ref="V388:V390"/>
    <mergeCell ref="A391:A393"/>
    <mergeCell ref="B391:B393"/>
    <mergeCell ref="C391:C393"/>
    <mergeCell ref="D391:D393"/>
    <mergeCell ref="E391:E393"/>
    <mergeCell ref="F391:F393"/>
    <mergeCell ref="G391:G393"/>
    <mergeCell ref="H391:H393"/>
    <mergeCell ref="I391:I393"/>
    <mergeCell ref="P388:P390"/>
    <mergeCell ref="Q388:Q390"/>
    <mergeCell ref="R388:R390"/>
    <mergeCell ref="S388:S390"/>
    <mergeCell ref="T388:T390"/>
    <mergeCell ref="U388:U390"/>
    <mergeCell ref="J388:J390"/>
    <mergeCell ref="K388:K390"/>
    <mergeCell ref="L388:L390"/>
    <mergeCell ref="M388:M390"/>
    <mergeCell ref="N388:N390"/>
    <mergeCell ref="O388:O390"/>
    <mergeCell ref="V391:V393"/>
    <mergeCell ref="A388:A390"/>
    <mergeCell ref="B388:B390"/>
    <mergeCell ref="C388:C390"/>
    <mergeCell ref="D388:D390"/>
    <mergeCell ref="E388:E390"/>
    <mergeCell ref="F388:F390"/>
    <mergeCell ref="G388:G390"/>
    <mergeCell ref="H388:H390"/>
    <mergeCell ref="I388:I390"/>
    <mergeCell ref="V394:V395"/>
    <mergeCell ref="A396:A398"/>
    <mergeCell ref="B396:B398"/>
    <mergeCell ref="C396:C398"/>
    <mergeCell ref="D396:D398"/>
    <mergeCell ref="E396:E398"/>
    <mergeCell ref="F396:F398"/>
    <mergeCell ref="G396:G398"/>
    <mergeCell ref="H396:H398"/>
    <mergeCell ref="I396:I398"/>
    <mergeCell ref="P394:P395"/>
    <mergeCell ref="Q394:Q395"/>
    <mergeCell ref="R394:R395"/>
    <mergeCell ref="S394:S395"/>
    <mergeCell ref="T394:T395"/>
    <mergeCell ref="U394:U395"/>
    <mergeCell ref="J394:J395"/>
    <mergeCell ref="K394:K395"/>
    <mergeCell ref="L394:L395"/>
    <mergeCell ref="M394:M395"/>
    <mergeCell ref="N394:N395"/>
    <mergeCell ref="O394:O395"/>
    <mergeCell ref="V396:V398"/>
    <mergeCell ref="A394:A395"/>
    <mergeCell ref="B394:B395"/>
    <mergeCell ref="C394:C395"/>
    <mergeCell ref="D394:D395"/>
    <mergeCell ref="E394:E395"/>
    <mergeCell ref="F394:F395"/>
    <mergeCell ref="G394:G395"/>
    <mergeCell ref="H394:H395"/>
    <mergeCell ref="I394:I395"/>
    <mergeCell ref="E399:E400"/>
    <mergeCell ref="F399:F400"/>
    <mergeCell ref="G399:G400"/>
    <mergeCell ref="H399:H400"/>
    <mergeCell ref="I399:I400"/>
    <mergeCell ref="P396:P398"/>
    <mergeCell ref="Q396:Q398"/>
    <mergeCell ref="R396:R398"/>
    <mergeCell ref="S396:S398"/>
    <mergeCell ref="T396:T398"/>
    <mergeCell ref="U396:U398"/>
    <mergeCell ref="J396:J398"/>
    <mergeCell ref="K396:K398"/>
    <mergeCell ref="L396:L398"/>
    <mergeCell ref="M396:M398"/>
    <mergeCell ref="N396:N398"/>
    <mergeCell ref="O396:O398"/>
    <mergeCell ref="J401:J403"/>
    <mergeCell ref="K401:K403"/>
    <mergeCell ref="L401:L403"/>
    <mergeCell ref="M401:M403"/>
    <mergeCell ref="N401:N403"/>
    <mergeCell ref="O401:O403"/>
    <mergeCell ref="V399:V400"/>
    <mergeCell ref="A401:A403"/>
    <mergeCell ref="B401:B403"/>
    <mergeCell ref="C401:C403"/>
    <mergeCell ref="D401:D403"/>
    <mergeCell ref="E401:E403"/>
    <mergeCell ref="F401:F403"/>
    <mergeCell ref="G401:G403"/>
    <mergeCell ref="H401:H403"/>
    <mergeCell ref="I401:I403"/>
    <mergeCell ref="P399:P400"/>
    <mergeCell ref="Q399:Q400"/>
    <mergeCell ref="R399:R400"/>
    <mergeCell ref="S399:S400"/>
    <mergeCell ref="T399:T400"/>
    <mergeCell ref="U399:U400"/>
    <mergeCell ref="J399:J400"/>
    <mergeCell ref="K399:K400"/>
    <mergeCell ref="L399:L400"/>
    <mergeCell ref="M399:M400"/>
    <mergeCell ref="N399:N400"/>
    <mergeCell ref="O399:O400"/>
    <mergeCell ref="A399:A400"/>
    <mergeCell ref="B399:B400"/>
    <mergeCell ref="C399:C400"/>
    <mergeCell ref="D399:D400"/>
    <mergeCell ref="P404:P405"/>
    <mergeCell ref="Q404:Q405"/>
    <mergeCell ref="R404:R405"/>
    <mergeCell ref="S404:S405"/>
    <mergeCell ref="T404:T405"/>
    <mergeCell ref="A409:A410"/>
    <mergeCell ref="B409:B410"/>
    <mergeCell ref="C409:C410"/>
    <mergeCell ref="D409:D410"/>
    <mergeCell ref="E409:E410"/>
    <mergeCell ref="J404:J405"/>
    <mergeCell ref="K404:K405"/>
    <mergeCell ref="L404:L405"/>
    <mergeCell ref="M404:M405"/>
    <mergeCell ref="N404:N405"/>
    <mergeCell ref="O404:O405"/>
    <mergeCell ref="V401:V403"/>
    <mergeCell ref="A404:A405"/>
    <mergeCell ref="B404:B405"/>
    <mergeCell ref="C404:C405"/>
    <mergeCell ref="D404:D405"/>
    <mergeCell ref="E404:E405"/>
    <mergeCell ref="F404:F405"/>
    <mergeCell ref="G404:G405"/>
    <mergeCell ref="H404:H405"/>
    <mergeCell ref="I404:I405"/>
    <mergeCell ref="P401:P403"/>
    <mergeCell ref="Q401:Q403"/>
    <mergeCell ref="R401:R403"/>
    <mergeCell ref="S401:S403"/>
    <mergeCell ref="T401:T403"/>
    <mergeCell ref="U401:U403"/>
    <mergeCell ref="A411:A412"/>
    <mergeCell ref="B411:B412"/>
    <mergeCell ref="C411:C412"/>
    <mergeCell ref="D411:D412"/>
    <mergeCell ref="E411:E412"/>
    <mergeCell ref="L409:L410"/>
    <mergeCell ref="M409:M410"/>
    <mergeCell ref="N409:N410"/>
    <mergeCell ref="O409:O410"/>
    <mergeCell ref="P409:P410"/>
    <mergeCell ref="Q409:Q410"/>
    <mergeCell ref="F409:F410"/>
    <mergeCell ref="G409:G410"/>
    <mergeCell ref="H409:H410"/>
    <mergeCell ref="I409:I410"/>
    <mergeCell ref="J409:J410"/>
    <mergeCell ref="K409:K410"/>
    <mergeCell ref="L411:L412"/>
    <mergeCell ref="M411:M412"/>
    <mergeCell ref="N411:N412"/>
    <mergeCell ref="O411:O412"/>
    <mergeCell ref="P411:P412"/>
    <mergeCell ref="Q411:Q412"/>
    <mergeCell ref="F411:F412"/>
    <mergeCell ref="G411:G412"/>
    <mergeCell ref="H411:H412"/>
    <mergeCell ref="I411:I412"/>
    <mergeCell ref="J411:J412"/>
    <mergeCell ref="K411:K412"/>
    <mergeCell ref="R409:R410"/>
    <mergeCell ref="S409:S410"/>
    <mergeCell ref="T409:T410"/>
    <mergeCell ref="U409:U410"/>
    <mergeCell ref="V409:V410"/>
    <mergeCell ref="R411:R412"/>
    <mergeCell ref="S411:S412"/>
    <mergeCell ref="T411:T412"/>
    <mergeCell ref="U411:U412"/>
    <mergeCell ref="V411:V412"/>
    <mergeCell ref="R415:R416"/>
    <mergeCell ref="S415:S416"/>
    <mergeCell ref="T415:T416"/>
    <mergeCell ref="A417:A420"/>
    <mergeCell ref="B417:B420"/>
    <mergeCell ref="C417:C420"/>
    <mergeCell ref="D417:D420"/>
    <mergeCell ref="E417:E420"/>
    <mergeCell ref="F417:F420"/>
    <mergeCell ref="G417:G420"/>
    <mergeCell ref="L415:L416"/>
    <mergeCell ref="M415:M416"/>
    <mergeCell ref="N415:N416"/>
    <mergeCell ref="O415:O416"/>
    <mergeCell ref="P415:P416"/>
    <mergeCell ref="Q415:Q416"/>
    <mergeCell ref="F415:F416"/>
    <mergeCell ref="G415:G416"/>
    <mergeCell ref="H415:H416"/>
    <mergeCell ref="I415:I416"/>
    <mergeCell ref="J415:J416"/>
    <mergeCell ref="K415:K416"/>
    <mergeCell ref="T417:T420"/>
    <mergeCell ref="A415:A416"/>
    <mergeCell ref="B415:B416"/>
    <mergeCell ref="C415:C416"/>
    <mergeCell ref="D415:D416"/>
    <mergeCell ref="E415:E416"/>
    <mergeCell ref="U417:U420"/>
    <mergeCell ref="V417:V420"/>
    <mergeCell ref="A421:A423"/>
    <mergeCell ref="B421:B423"/>
    <mergeCell ref="C421:C423"/>
    <mergeCell ref="D421:D423"/>
    <mergeCell ref="E421:E423"/>
    <mergeCell ref="F421:F423"/>
    <mergeCell ref="G421:G423"/>
    <mergeCell ref="N417:N420"/>
    <mergeCell ref="O417:O420"/>
    <mergeCell ref="P417:P420"/>
    <mergeCell ref="Q417:Q420"/>
    <mergeCell ref="R417:R420"/>
    <mergeCell ref="S417:S420"/>
    <mergeCell ref="H417:H420"/>
    <mergeCell ref="I417:I420"/>
    <mergeCell ref="J417:J420"/>
    <mergeCell ref="K417:K420"/>
    <mergeCell ref="L417:L420"/>
    <mergeCell ref="M417:M420"/>
    <mergeCell ref="T421:T423"/>
    <mergeCell ref="U421:U423"/>
    <mergeCell ref="V421:V423"/>
    <mergeCell ref="N421:N423"/>
    <mergeCell ref="O421:O423"/>
    <mergeCell ref="P421:P423"/>
    <mergeCell ref="Q421:Q423"/>
    <mergeCell ref="R421:R423"/>
    <mergeCell ref="S421:S423"/>
    <mergeCell ref="H421:H423"/>
    <mergeCell ref="I421:I423"/>
    <mergeCell ref="J421:J423"/>
    <mergeCell ref="K421:K423"/>
    <mergeCell ref="L421:L423"/>
    <mergeCell ref="M421:M423"/>
    <mergeCell ref="N426:N427"/>
    <mergeCell ref="O426:O427"/>
    <mergeCell ref="P426:P427"/>
    <mergeCell ref="Q426:Q427"/>
    <mergeCell ref="R426:R427"/>
    <mergeCell ref="S426:S427"/>
    <mergeCell ref="H426:H427"/>
    <mergeCell ref="I426:I427"/>
    <mergeCell ref="J426:J427"/>
    <mergeCell ref="K426:K427"/>
    <mergeCell ref="L426:L427"/>
    <mergeCell ref="M426:M427"/>
    <mergeCell ref="T424:T425"/>
    <mergeCell ref="U424:U425"/>
    <mergeCell ref="V424:V425"/>
    <mergeCell ref="A426:A427"/>
    <mergeCell ref="B426:B427"/>
    <mergeCell ref="C426:C427"/>
    <mergeCell ref="D426:D427"/>
    <mergeCell ref="E426:E427"/>
    <mergeCell ref="F426:F427"/>
    <mergeCell ref="G426:G427"/>
    <mergeCell ref="N424:N425"/>
    <mergeCell ref="O424:O425"/>
    <mergeCell ref="P424:P425"/>
    <mergeCell ref="Q424:Q425"/>
    <mergeCell ref="R424:R425"/>
    <mergeCell ref="S424:S425"/>
    <mergeCell ref="H424:H425"/>
    <mergeCell ref="I424:I425"/>
    <mergeCell ref="J424:J425"/>
    <mergeCell ref="K424:K425"/>
    <mergeCell ref="L424:L425"/>
    <mergeCell ref="M424:M425"/>
    <mergeCell ref="T426:T427"/>
    <mergeCell ref="U426:U427"/>
    <mergeCell ref="V426:V427"/>
    <mergeCell ref="A424:A425"/>
    <mergeCell ref="B424:B425"/>
    <mergeCell ref="C424:C425"/>
    <mergeCell ref="D424:D425"/>
    <mergeCell ref="E424:E425"/>
    <mergeCell ref="F424:F425"/>
    <mergeCell ref="G424:G425"/>
    <mergeCell ref="T428:T430"/>
    <mergeCell ref="U428:U430"/>
    <mergeCell ref="V428:V430"/>
    <mergeCell ref="A431:A434"/>
    <mergeCell ref="B431:B434"/>
    <mergeCell ref="C431:C434"/>
    <mergeCell ref="D431:D434"/>
    <mergeCell ref="E431:E434"/>
    <mergeCell ref="F431:F434"/>
    <mergeCell ref="G431:G434"/>
    <mergeCell ref="N428:N430"/>
    <mergeCell ref="O428:O430"/>
    <mergeCell ref="P428:P430"/>
    <mergeCell ref="Q428:Q430"/>
    <mergeCell ref="R428:R430"/>
    <mergeCell ref="S428:S430"/>
    <mergeCell ref="H428:H430"/>
    <mergeCell ref="I428:I430"/>
    <mergeCell ref="J428:J430"/>
    <mergeCell ref="K428:K430"/>
    <mergeCell ref="L428:L430"/>
    <mergeCell ref="M428:M430"/>
    <mergeCell ref="T431:T434"/>
    <mergeCell ref="U431:U434"/>
    <mergeCell ref="V431:V434"/>
    <mergeCell ref="A428:A430"/>
    <mergeCell ref="B428:B430"/>
    <mergeCell ref="C428:C430"/>
    <mergeCell ref="D428:D430"/>
    <mergeCell ref="E428:E430"/>
    <mergeCell ref="F428:F430"/>
    <mergeCell ref="G428:G430"/>
    <mergeCell ref="N431:N434"/>
    <mergeCell ref="O431:O434"/>
    <mergeCell ref="P431:P434"/>
    <mergeCell ref="Q431:Q434"/>
    <mergeCell ref="R431:R434"/>
    <mergeCell ref="S431:S434"/>
    <mergeCell ref="H431:H434"/>
    <mergeCell ref="I431:I434"/>
    <mergeCell ref="J431:J434"/>
    <mergeCell ref="K431:K434"/>
    <mergeCell ref="L431:L434"/>
    <mergeCell ref="M431:M434"/>
    <mergeCell ref="N438:N441"/>
    <mergeCell ref="O438:O441"/>
    <mergeCell ref="P438:P441"/>
    <mergeCell ref="Q438:Q441"/>
    <mergeCell ref="R438:R441"/>
    <mergeCell ref="S438:S441"/>
    <mergeCell ref="H438:H441"/>
    <mergeCell ref="I438:I441"/>
    <mergeCell ref="J438:J441"/>
    <mergeCell ref="K438:K441"/>
    <mergeCell ref="L438:L441"/>
    <mergeCell ref="M438:M441"/>
    <mergeCell ref="T435:T437"/>
    <mergeCell ref="U435:U437"/>
    <mergeCell ref="V435:V437"/>
    <mergeCell ref="A438:A441"/>
    <mergeCell ref="B438:B441"/>
    <mergeCell ref="C438:C441"/>
    <mergeCell ref="D438:D441"/>
    <mergeCell ref="E438:E441"/>
    <mergeCell ref="F438:F441"/>
    <mergeCell ref="G438:G441"/>
    <mergeCell ref="N435:N437"/>
    <mergeCell ref="O435:O437"/>
    <mergeCell ref="P435:P437"/>
    <mergeCell ref="Q435:Q437"/>
    <mergeCell ref="R435:R437"/>
    <mergeCell ref="S435:S437"/>
    <mergeCell ref="H435:H437"/>
    <mergeCell ref="I435:I437"/>
    <mergeCell ref="J435:J437"/>
    <mergeCell ref="K435:K437"/>
    <mergeCell ref="L435:L437"/>
    <mergeCell ref="M435:M437"/>
    <mergeCell ref="T438:T441"/>
    <mergeCell ref="U438:U441"/>
    <mergeCell ref="V438:V441"/>
    <mergeCell ref="A435:A437"/>
    <mergeCell ref="B435:B437"/>
    <mergeCell ref="C435:C437"/>
    <mergeCell ref="D435:D437"/>
    <mergeCell ref="E435:E437"/>
    <mergeCell ref="F435:F437"/>
    <mergeCell ref="G435:G437"/>
    <mergeCell ref="T444:T446"/>
    <mergeCell ref="U444:U446"/>
    <mergeCell ref="V444:V446"/>
    <mergeCell ref="A447:A449"/>
    <mergeCell ref="B447:B449"/>
    <mergeCell ref="C447:C449"/>
    <mergeCell ref="D447:D449"/>
    <mergeCell ref="E447:E449"/>
    <mergeCell ref="F447:F449"/>
    <mergeCell ref="G447:G449"/>
    <mergeCell ref="N444:N446"/>
    <mergeCell ref="O444:O446"/>
    <mergeCell ref="P444:P446"/>
    <mergeCell ref="Q444:Q446"/>
    <mergeCell ref="R444:R446"/>
    <mergeCell ref="S444:S446"/>
    <mergeCell ref="H444:H446"/>
    <mergeCell ref="I444:I446"/>
    <mergeCell ref="J444:J446"/>
    <mergeCell ref="K444:K446"/>
    <mergeCell ref="L444:L446"/>
    <mergeCell ref="M444:M446"/>
    <mergeCell ref="T447:T449"/>
    <mergeCell ref="U447:U449"/>
    <mergeCell ref="V447:V449"/>
    <mergeCell ref="A444:A446"/>
    <mergeCell ref="B444:B446"/>
    <mergeCell ref="C444:C446"/>
    <mergeCell ref="D444:D446"/>
    <mergeCell ref="E444:E446"/>
    <mergeCell ref="F444:F446"/>
    <mergeCell ref="G444:G446"/>
    <mergeCell ref="N447:N449"/>
    <mergeCell ref="O447:O449"/>
    <mergeCell ref="P447:P449"/>
    <mergeCell ref="Q447:Q449"/>
    <mergeCell ref="R447:R449"/>
    <mergeCell ref="S447:S449"/>
    <mergeCell ref="H447:H449"/>
    <mergeCell ref="I447:I449"/>
    <mergeCell ref="J447:J449"/>
    <mergeCell ref="K447:K449"/>
    <mergeCell ref="L447:L449"/>
    <mergeCell ref="M447:M449"/>
    <mergeCell ref="N452:N453"/>
    <mergeCell ref="O452:O453"/>
    <mergeCell ref="P452:P453"/>
    <mergeCell ref="Q452:Q453"/>
    <mergeCell ref="R452:R453"/>
    <mergeCell ref="S452:S453"/>
    <mergeCell ref="H452:H453"/>
    <mergeCell ref="I452:I453"/>
    <mergeCell ref="J452:J453"/>
    <mergeCell ref="K452:K453"/>
    <mergeCell ref="L452:L453"/>
    <mergeCell ref="M452:M453"/>
    <mergeCell ref="T450:T451"/>
    <mergeCell ref="U450:U451"/>
    <mergeCell ref="V450:V451"/>
    <mergeCell ref="A452:A453"/>
    <mergeCell ref="B452:B453"/>
    <mergeCell ref="C452:C453"/>
    <mergeCell ref="D452:D453"/>
    <mergeCell ref="E452:E453"/>
    <mergeCell ref="F452:F453"/>
    <mergeCell ref="G452:G453"/>
    <mergeCell ref="N450:N451"/>
    <mergeCell ref="O450:O451"/>
    <mergeCell ref="P450:P451"/>
    <mergeCell ref="Q450:Q451"/>
    <mergeCell ref="R450:R451"/>
    <mergeCell ref="S450:S451"/>
    <mergeCell ref="H450:H451"/>
    <mergeCell ref="I450:I451"/>
    <mergeCell ref="J450:J451"/>
    <mergeCell ref="K450:K451"/>
    <mergeCell ref="L450:L451"/>
    <mergeCell ref="M450:M451"/>
    <mergeCell ref="T452:T453"/>
    <mergeCell ref="U452:U453"/>
    <mergeCell ref="V452:V453"/>
    <mergeCell ref="A450:A451"/>
    <mergeCell ref="B450:B451"/>
    <mergeCell ref="C450:C451"/>
    <mergeCell ref="D450:D451"/>
    <mergeCell ref="E450:E451"/>
    <mergeCell ref="F450:F451"/>
    <mergeCell ref="G450:G451"/>
    <mergeCell ref="T454:T455"/>
    <mergeCell ref="U454:U455"/>
    <mergeCell ref="V454:V455"/>
    <mergeCell ref="A456:A457"/>
    <mergeCell ref="B456:B457"/>
    <mergeCell ref="C456:C457"/>
    <mergeCell ref="D456:D457"/>
    <mergeCell ref="E456:E457"/>
    <mergeCell ref="F456:F457"/>
    <mergeCell ref="G456:G457"/>
    <mergeCell ref="N454:N455"/>
    <mergeCell ref="O454:O455"/>
    <mergeCell ref="P454:P455"/>
    <mergeCell ref="Q454:Q455"/>
    <mergeCell ref="R454:R455"/>
    <mergeCell ref="S454:S455"/>
    <mergeCell ref="H454:H455"/>
    <mergeCell ref="I454:I455"/>
    <mergeCell ref="J454:J455"/>
    <mergeCell ref="K454:K455"/>
    <mergeCell ref="L454:L455"/>
    <mergeCell ref="M454:M455"/>
    <mergeCell ref="T456:T457"/>
    <mergeCell ref="U456:U457"/>
    <mergeCell ref="V456:V457"/>
    <mergeCell ref="A454:A455"/>
    <mergeCell ref="B454:B455"/>
    <mergeCell ref="C454:C455"/>
    <mergeCell ref="D454:D455"/>
    <mergeCell ref="E454:E455"/>
    <mergeCell ref="F454:F455"/>
    <mergeCell ref="G454:G455"/>
    <mergeCell ref="N456:N457"/>
    <mergeCell ref="O456:O457"/>
    <mergeCell ref="P456:P457"/>
    <mergeCell ref="Q456:Q457"/>
    <mergeCell ref="R456:R457"/>
    <mergeCell ref="S456:S457"/>
    <mergeCell ref="H456:H457"/>
    <mergeCell ref="I456:I457"/>
    <mergeCell ref="J456:J457"/>
    <mergeCell ref="K456:K457"/>
    <mergeCell ref="L456:L457"/>
    <mergeCell ref="M456:M457"/>
    <mergeCell ref="N461:N462"/>
    <mergeCell ref="O461:O462"/>
    <mergeCell ref="P461:P462"/>
    <mergeCell ref="Q461:Q462"/>
    <mergeCell ref="R461:R462"/>
    <mergeCell ref="S461:S462"/>
    <mergeCell ref="H461:H462"/>
    <mergeCell ref="I461:I462"/>
    <mergeCell ref="J461:J462"/>
    <mergeCell ref="K461:K462"/>
    <mergeCell ref="L461:L462"/>
    <mergeCell ref="M461:M462"/>
    <mergeCell ref="T459:T460"/>
    <mergeCell ref="U459:U460"/>
    <mergeCell ref="V459:V460"/>
    <mergeCell ref="A461:A462"/>
    <mergeCell ref="B461:B462"/>
    <mergeCell ref="C461:C462"/>
    <mergeCell ref="D461:D462"/>
    <mergeCell ref="E461:E462"/>
    <mergeCell ref="F461:F462"/>
    <mergeCell ref="G461:G462"/>
    <mergeCell ref="N459:N460"/>
    <mergeCell ref="O459:O460"/>
    <mergeCell ref="P459:P460"/>
    <mergeCell ref="Q459:Q460"/>
    <mergeCell ref="R459:R460"/>
    <mergeCell ref="S459:S460"/>
    <mergeCell ref="H459:H460"/>
    <mergeCell ref="I459:I460"/>
    <mergeCell ref="J459:J460"/>
    <mergeCell ref="K459:K460"/>
    <mergeCell ref="L459:L460"/>
    <mergeCell ref="M459:M460"/>
    <mergeCell ref="T461:T462"/>
    <mergeCell ref="U461:U462"/>
    <mergeCell ref="V461:V462"/>
    <mergeCell ref="A459:A460"/>
    <mergeCell ref="B459:B460"/>
    <mergeCell ref="C459:C460"/>
    <mergeCell ref="D459:D460"/>
    <mergeCell ref="E459:E460"/>
    <mergeCell ref="F459:F460"/>
    <mergeCell ref="G459:G460"/>
    <mergeCell ref="T463:T469"/>
    <mergeCell ref="U463:U472"/>
    <mergeCell ref="V463:V472"/>
    <mergeCell ref="A474:A476"/>
    <mergeCell ref="B474:B476"/>
    <mergeCell ref="C474:C476"/>
    <mergeCell ref="D474:D476"/>
    <mergeCell ref="E474:E476"/>
    <mergeCell ref="F474:F476"/>
    <mergeCell ref="G474:G476"/>
    <mergeCell ref="N463:N472"/>
    <mergeCell ref="O463:O472"/>
    <mergeCell ref="P463:P472"/>
    <mergeCell ref="Q463:Q472"/>
    <mergeCell ref="R463:R472"/>
    <mergeCell ref="S463:S472"/>
    <mergeCell ref="H463:H472"/>
    <mergeCell ref="I463:I472"/>
    <mergeCell ref="J463:J472"/>
    <mergeCell ref="K463:K472"/>
    <mergeCell ref="L463:L472"/>
    <mergeCell ref="M463:M472"/>
    <mergeCell ref="T474:T476"/>
    <mergeCell ref="U474:U476"/>
    <mergeCell ref="V474:V476"/>
    <mergeCell ref="A463:A472"/>
    <mergeCell ref="B463:B472"/>
    <mergeCell ref="C463:C472"/>
    <mergeCell ref="D463:D472"/>
    <mergeCell ref="E463:E472"/>
    <mergeCell ref="F463:F472"/>
    <mergeCell ref="G463:G472"/>
    <mergeCell ref="N474:N476"/>
    <mergeCell ref="O474:O476"/>
    <mergeCell ref="P474:P476"/>
    <mergeCell ref="Q474:Q476"/>
    <mergeCell ref="R474:R476"/>
    <mergeCell ref="S474:S476"/>
    <mergeCell ref="H474:H476"/>
    <mergeCell ref="I474:I476"/>
    <mergeCell ref="J474:J476"/>
    <mergeCell ref="K474:K476"/>
    <mergeCell ref="L474:L476"/>
    <mergeCell ref="M474:M476"/>
    <mergeCell ref="N480:N483"/>
    <mergeCell ref="O480:O483"/>
    <mergeCell ref="P480:P483"/>
    <mergeCell ref="Q480:Q483"/>
    <mergeCell ref="R480:R483"/>
    <mergeCell ref="S480:S483"/>
    <mergeCell ref="H480:H483"/>
    <mergeCell ref="I480:I483"/>
    <mergeCell ref="J480:J483"/>
    <mergeCell ref="K480:K483"/>
    <mergeCell ref="L480:L483"/>
    <mergeCell ref="M480:M483"/>
    <mergeCell ref="T477:T479"/>
    <mergeCell ref="U477:U479"/>
    <mergeCell ref="V477:V479"/>
    <mergeCell ref="A480:A483"/>
    <mergeCell ref="B480:B483"/>
    <mergeCell ref="C480:C483"/>
    <mergeCell ref="D480:D483"/>
    <mergeCell ref="E480:E483"/>
    <mergeCell ref="F480:F483"/>
    <mergeCell ref="G480:G483"/>
    <mergeCell ref="N477:N479"/>
    <mergeCell ref="O477:O479"/>
    <mergeCell ref="P477:P479"/>
    <mergeCell ref="Q477:Q479"/>
    <mergeCell ref="R477:R479"/>
    <mergeCell ref="S477:S479"/>
    <mergeCell ref="H477:H479"/>
    <mergeCell ref="I477:I479"/>
    <mergeCell ref="J477:J479"/>
    <mergeCell ref="K477:K479"/>
    <mergeCell ref="L477:L479"/>
    <mergeCell ref="M477:M479"/>
    <mergeCell ref="T480:T483"/>
    <mergeCell ref="U480:U483"/>
    <mergeCell ref="V480:V483"/>
    <mergeCell ref="A477:A479"/>
    <mergeCell ref="B477:B479"/>
    <mergeCell ref="C477:C479"/>
    <mergeCell ref="D477:D479"/>
    <mergeCell ref="E477:E479"/>
    <mergeCell ref="F477:F479"/>
    <mergeCell ref="G477:G479"/>
    <mergeCell ref="T484:T486"/>
    <mergeCell ref="U484:U486"/>
    <mergeCell ref="V484:V486"/>
    <mergeCell ref="A487:A492"/>
    <mergeCell ref="B487:B492"/>
    <mergeCell ref="C487:C492"/>
    <mergeCell ref="D487:D492"/>
    <mergeCell ref="E487:E492"/>
    <mergeCell ref="F487:F492"/>
    <mergeCell ref="G487:G492"/>
    <mergeCell ref="N484:N486"/>
    <mergeCell ref="O484:O486"/>
    <mergeCell ref="P484:P486"/>
    <mergeCell ref="Q484:Q486"/>
    <mergeCell ref="R484:R486"/>
    <mergeCell ref="S484:S486"/>
    <mergeCell ref="H484:H486"/>
    <mergeCell ref="I484:I486"/>
    <mergeCell ref="J484:J486"/>
    <mergeCell ref="K484:K486"/>
    <mergeCell ref="L484:L486"/>
    <mergeCell ref="M484:M486"/>
    <mergeCell ref="T487:T492"/>
    <mergeCell ref="U487:U492"/>
    <mergeCell ref="V487:V492"/>
    <mergeCell ref="A484:A486"/>
    <mergeCell ref="B484:B486"/>
    <mergeCell ref="C484:C486"/>
    <mergeCell ref="D484:D486"/>
    <mergeCell ref="E484:E486"/>
    <mergeCell ref="F484:F486"/>
    <mergeCell ref="G484:G486"/>
    <mergeCell ref="N487:N492"/>
    <mergeCell ref="O487:O492"/>
    <mergeCell ref="P487:P492"/>
    <mergeCell ref="Q487:Q492"/>
    <mergeCell ref="R487:R492"/>
    <mergeCell ref="S487:S492"/>
    <mergeCell ref="H487:H492"/>
    <mergeCell ref="I487:I492"/>
    <mergeCell ref="J487:J492"/>
    <mergeCell ref="K487:K492"/>
    <mergeCell ref="L487:L492"/>
    <mergeCell ref="M487:M492"/>
    <mergeCell ref="N511:N514"/>
    <mergeCell ref="O511:O514"/>
    <mergeCell ref="P511:P514"/>
    <mergeCell ref="Q511:Q514"/>
    <mergeCell ref="R511:R514"/>
    <mergeCell ref="S511:S514"/>
    <mergeCell ref="H511:H514"/>
    <mergeCell ref="I511:I514"/>
    <mergeCell ref="J511:J514"/>
    <mergeCell ref="K511:K514"/>
    <mergeCell ref="L511:L514"/>
    <mergeCell ref="M511:M514"/>
    <mergeCell ref="U493:U508"/>
    <mergeCell ref="V493:V508"/>
    <mergeCell ref="T497:T508"/>
    <mergeCell ref="A511:A514"/>
    <mergeCell ref="B511:B514"/>
    <mergeCell ref="C511:C514"/>
    <mergeCell ref="D511:D514"/>
    <mergeCell ref="E511:E514"/>
    <mergeCell ref="F511:F514"/>
    <mergeCell ref="G511:G514"/>
    <mergeCell ref="N493:N508"/>
    <mergeCell ref="O493:O508"/>
    <mergeCell ref="P493:P508"/>
    <mergeCell ref="Q493:Q508"/>
    <mergeCell ref="R493:R508"/>
    <mergeCell ref="S493:S508"/>
    <mergeCell ref="H493:H508"/>
    <mergeCell ref="I493:I508"/>
    <mergeCell ref="J493:J508"/>
    <mergeCell ref="K493:K508"/>
    <mergeCell ref="L493:L508"/>
    <mergeCell ref="M493:M508"/>
    <mergeCell ref="T511:T514"/>
    <mergeCell ref="U511:U514"/>
    <mergeCell ref="V511:V514"/>
    <mergeCell ref="A493:A508"/>
    <mergeCell ref="B493:B508"/>
    <mergeCell ref="C493:C508"/>
    <mergeCell ref="D493:D508"/>
    <mergeCell ref="E493:E508"/>
    <mergeCell ref="F493:F508"/>
    <mergeCell ref="G493:G508"/>
    <mergeCell ref="A519:A520"/>
    <mergeCell ref="B519:B520"/>
    <mergeCell ref="C519:C520"/>
    <mergeCell ref="D519:D520"/>
    <mergeCell ref="E519:E520"/>
    <mergeCell ref="F519:F520"/>
    <mergeCell ref="G519:G520"/>
    <mergeCell ref="N515:N516"/>
    <mergeCell ref="O515:O516"/>
    <mergeCell ref="P515:P516"/>
    <mergeCell ref="Q515:Q516"/>
    <mergeCell ref="R515:R516"/>
    <mergeCell ref="S515:S516"/>
    <mergeCell ref="H515:H516"/>
    <mergeCell ref="I515:I516"/>
    <mergeCell ref="J515:J516"/>
    <mergeCell ref="K515:K516"/>
    <mergeCell ref="L515:L516"/>
    <mergeCell ref="M515:M516"/>
    <mergeCell ref="A515:A516"/>
    <mergeCell ref="B515:B516"/>
    <mergeCell ref="C515:C516"/>
    <mergeCell ref="D515:D516"/>
    <mergeCell ref="E515:E516"/>
    <mergeCell ref="F515:F516"/>
    <mergeCell ref="G515:G516"/>
    <mergeCell ref="N519:N520"/>
    <mergeCell ref="O519:O520"/>
    <mergeCell ref="P519:P520"/>
    <mergeCell ref="Q519:Q520"/>
    <mergeCell ref="R519:R520"/>
    <mergeCell ref="S519:S520"/>
    <mergeCell ref="H519:H520"/>
    <mergeCell ref="I519:I520"/>
    <mergeCell ref="J519:J520"/>
    <mergeCell ref="K519:K520"/>
    <mergeCell ref="L519:L520"/>
    <mergeCell ref="M519:M520"/>
    <mergeCell ref="T515:T516"/>
    <mergeCell ref="U515:U516"/>
    <mergeCell ref="V515:V516"/>
    <mergeCell ref="T519:T520"/>
    <mergeCell ref="U519:U520"/>
    <mergeCell ref="V519:V520"/>
    <mergeCell ref="U524:U525"/>
    <mergeCell ref="V524:V525"/>
    <mergeCell ref="I524:I525"/>
    <mergeCell ref="J524:J525"/>
    <mergeCell ref="K524:K525"/>
    <mergeCell ref="L524:L525"/>
    <mergeCell ref="M524:M525"/>
    <mergeCell ref="N524:N525"/>
    <mergeCell ref="N521:N523"/>
    <mergeCell ref="O521:O523"/>
    <mergeCell ref="A524:A525"/>
    <mergeCell ref="B524:B525"/>
    <mergeCell ref="C524:C525"/>
    <mergeCell ref="D524:D525"/>
    <mergeCell ref="E524:E525"/>
    <mergeCell ref="F524:F525"/>
    <mergeCell ref="G524:G525"/>
    <mergeCell ref="H524:H525"/>
    <mergeCell ref="H521:H523"/>
    <mergeCell ref="I521:I523"/>
    <mergeCell ref="J521:J523"/>
    <mergeCell ref="K521:K523"/>
    <mergeCell ref="L521:L523"/>
    <mergeCell ref="M521:M523"/>
    <mergeCell ref="A521:A523"/>
    <mergeCell ref="B521:B523"/>
    <mergeCell ref="C521:C523"/>
    <mergeCell ref="D521:D523"/>
    <mergeCell ref="E521:E523"/>
    <mergeCell ref="F521:F523"/>
    <mergeCell ref="G521:G523"/>
    <mergeCell ref="A529:A531"/>
    <mergeCell ref="B529:B531"/>
    <mergeCell ref="C529:C531"/>
    <mergeCell ref="D529:D531"/>
    <mergeCell ref="E529:E531"/>
    <mergeCell ref="R526:R528"/>
    <mergeCell ref="S526:S528"/>
    <mergeCell ref="T526:T528"/>
    <mergeCell ref="U526:U528"/>
    <mergeCell ref="V526:V528"/>
    <mergeCell ref="R529:R531"/>
    <mergeCell ref="S529:S531"/>
    <mergeCell ref="T529:T531"/>
    <mergeCell ref="U529:U531"/>
    <mergeCell ref="V529:V531"/>
    <mergeCell ref="A532:A533"/>
    <mergeCell ref="B532:B533"/>
    <mergeCell ref="C532:C533"/>
    <mergeCell ref="D532:D533"/>
    <mergeCell ref="E532:E533"/>
    <mergeCell ref="L529:L531"/>
    <mergeCell ref="M529:M531"/>
    <mergeCell ref="N529:N531"/>
    <mergeCell ref="O529:O531"/>
    <mergeCell ref="P529:P531"/>
    <mergeCell ref="Q529:Q531"/>
    <mergeCell ref="F529:F531"/>
    <mergeCell ref="G529:G531"/>
    <mergeCell ref="H529:H531"/>
    <mergeCell ref="I529:I531"/>
    <mergeCell ref="J529:J531"/>
    <mergeCell ref="K529:K531"/>
    <mergeCell ref="F183:F185"/>
    <mergeCell ref="G183:G185"/>
    <mergeCell ref="H183:H185"/>
    <mergeCell ref="I183:I185"/>
    <mergeCell ref="J183:J185"/>
    <mergeCell ref="K183:K185"/>
    <mergeCell ref="L183:L185"/>
    <mergeCell ref="M183:M185"/>
    <mergeCell ref="N183:N185"/>
    <mergeCell ref="O183:O185"/>
    <mergeCell ref="P183:P185"/>
    <mergeCell ref="Q183:Q185"/>
    <mergeCell ref="R532:R533"/>
    <mergeCell ref="S532:S533"/>
    <mergeCell ref="T532:T533"/>
    <mergeCell ref="U532:U533"/>
    <mergeCell ref="V532:V533"/>
    <mergeCell ref="L532:L533"/>
    <mergeCell ref="M532:M533"/>
    <mergeCell ref="N532:N533"/>
    <mergeCell ref="O532:O533"/>
    <mergeCell ref="P532:P533"/>
    <mergeCell ref="Q532:Q533"/>
    <mergeCell ref="F532:F533"/>
    <mergeCell ref="G532:G533"/>
    <mergeCell ref="H532:H533"/>
    <mergeCell ref="I532:I533"/>
    <mergeCell ref="J532:J533"/>
    <mergeCell ref="K532:K533"/>
    <mergeCell ref="O524:O525"/>
    <mergeCell ref="P524:P525"/>
    <mergeCell ref="Q524:Q525"/>
    <mergeCell ref="R183:R185"/>
    <mergeCell ref="S183:S185"/>
    <mergeCell ref="T183:T185"/>
    <mergeCell ref="U183:U185"/>
    <mergeCell ref="V183:V185"/>
    <mergeCell ref="A186:A187"/>
    <mergeCell ref="B186:B187"/>
    <mergeCell ref="C186:C187"/>
    <mergeCell ref="D186:D187"/>
    <mergeCell ref="E186:E187"/>
    <mergeCell ref="F186:F187"/>
    <mergeCell ref="G186:G187"/>
    <mergeCell ref="H186:H187"/>
    <mergeCell ref="I186:I187"/>
    <mergeCell ref="J186:J187"/>
    <mergeCell ref="K186:K187"/>
    <mergeCell ref="L186:L187"/>
    <mergeCell ref="M186:M187"/>
    <mergeCell ref="N186:N187"/>
    <mergeCell ref="O186:O187"/>
    <mergeCell ref="P186:P187"/>
    <mergeCell ref="Q186:Q187"/>
    <mergeCell ref="R186:R187"/>
    <mergeCell ref="S186:S187"/>
    <mergeCell ref="T186:T187"/>
    <mergeCell ref="U186:U187"/>
    <mergeCell ref="V186:V187"/>
    <mergeCell ref="A183:A185"/>
    <mergeCell ref="B183:B185"/>
    <mergeCell ref="C183:C185"/>
    <mergeCell ref="D183:D185"/>
    <mergeCell ref="E183:E185"/>
  </mergeCells>
  <conditionalFormatting sqref="U24">
    <cfRule type="cellIs" dxfId="401" priority="401" operator="greaterThan">
      <formula>0</formula>
    </cfRule>
    <cfRule type="cellIs" dxfId="400" priority="402" operator="greaterThan">
      <formula>1</formula>
    </cfRule>
    <cfRule type="cellIs" dxfId="399" priority="403" operator="equal">
      <formula>ISBLANK(U24)</formula>
    </cfRule>
  </conditionalFormatting>
  <conditionalFormatting sqref="V24">
    <cfRule type="cellIs" dxfId="398" priority="400" operator="greaterThan">
      <formula>0</formula>
    </cfRule>
  </conditionalFormatting>
  <conditionalFormatting sqref="U25">
    <cfRule type="cellIs" dxfId="397" priority="397" operator="greaterThan">
      <formula>0</formula>
    </cfRule>
    <cfRule type="cellIs" dxfId="396" priority="398" operator="greaterThan">
      <formula>1</formula>
    </cfRule>
    <cfRule type="cellIs" dxfId="395" priority="399" operator="equal">
      <formula>ISBLANK(U25)</formula>
    </cfRule>
  </conditionalFormatting>
  <conditionalFormatting sqref="V25">
    <cfRule type="cellIs" dxfId="394" priority="396" operator="greaterThan">
      <formula>0</formula>
    </cfRule>
  </conditionalFormatting>
  <conditionalFormatting sqref="U26:U28">
    <cfRule type="cellIs" dxfId="393" priority="393" operator="greaterThan">
      <formula>0</formula>
    </cfRule>
    <cfRule type="cellIs" dxfId="392" priority="394" operator="greaterThan">
      <formula>1</formula>
    </cfRule>
    <cfRule type="cellIs" dxfId="391" priority="395" operator="equal">
      <formula>ISBLANK(U26)</formula>
    </cfRule>
  </conditionalFormatting>
  <conditionalFormatting sqref="V26:V28">
    <cfRule type="cellIs" dxfId="390" priority="392" operator="greaterThan">
      <formula>0</formula>
    </cfRule>
  </conditionalFormatting>
  <conditionalFormatting sqref="U30">
    <cfRule type="cellIs" dxfId="389" priority="389" operator="greaterThan">
      <formula>0</formula>
    </cfRule>
    <cfRule type="cellIs" dxfId="388" priority="390" operator="greaterThan">
      <formula>1</formula>
    </cfRule>
    <cfRule type="cellIs" dxfId="387" priority="391" operator="equal">
      <formula>ISBLANK(U30)</formula>
    </cfRule>
  </conditionalFormatting>
  <conditionalFormatting sqref="V30">
    <cfRule type="cellIs" dxfId="386" priority="388" operator="greaterThan">
      <formula>0</formula>
    </cfRule>
  </conditionalFormatting>
  <conditionalFormatting sqref="V58">
    <cfRule type="cellIs" dxfId="385" priority="369" operator="greaterThan">
      <formula>0</formula>
    </cfRule>
  </conditionalFormatting>
  <conditionalFormatting sqref="U55">
    <cfRule type="cellIs" dxfId="384" priority="385" operator="greaterThan">
      <formula>0</formula>
    </cfRule>
    <cfRule type="cellIs" dxfId="383" priority="386" operator="greaterThan">
      <formula>1</formula>
    </cfRule>
    <cfRule type="cellIs" dxfId="382" priority="387" operator="equal">
      <formula>ISBLANK(U55)</formula>
    </cfRule>
  </conditionalFormatting>
  <conditionalFormatting sqref="V55">
    <cfRule type="cellIs" dxfId="381" priority="384" operator="greaterThan">
      <formula>0</formula>
    </cfRule>
  </conditionalFormatting>
  <conditionalFormatting sqref="Y55">
    <cfRule type="cellIs" dxfId="380" priority="383" operator="greaterThan">
      <formula>0</formula>
    </cfRule>
  </conditionalFormatting>
  <conditionalFormatting sqref="U56">
    <cfRule type="cellIs" dxfId="379" priority="380" operator="greaterThan">
      <formula>0</formula>
    </cfRule>
    <cfRule type="cellIs" dxfId="378" priority="381" operator="greaterThan">
      <formula>1</formula>
    </cfRule>
    <cfRule type="cellIs" dxfId="377" priority="382" operator="equal">
      <formula>ISBLANK(U56)</formula>
    </cfRule>
  </conditionalFormatting>
  <conditionalFormatting sqref="V56">
    <cfRule type="cellIs" dxfId="376" priority="379" operator="greaterThan">
      <formula>0</formula>
    </cfRule>
  </conditionalFormatting>
  <conditionalFormatting sqref="Y56">
    <cfRule type="cellIs" dxfId="375" priority="378" operator="greaterThan">
      <formula>0</formula>
    </cfRule>
  </conditionalFormatting>
  <conditionalFormatting sqref="U57">
    <cfRule type="cellIs" dxfId="374" priority="375" operator="greaterThan">
      <formula>0</formula>
    </cfRule>
    <cfRule type="cellIs" dxfId="373" priority="376" operator="greaterThan">
      <formula>1</formula>
    </cfRule>
    <cfRule type="cellIs" dxfId="372" priority="377" operator="equal">
      <formula>ISBLANK(U57)</formula>
    </cfRule>
  </conditionalFormatting>
  <conditionalFormatting sqref="V57">
    <cfRule type="cellIs" dxfId="371" priority="374" operator="greaterThan">
      <formula>0</formula>
    </cfRule>
  </conditionalFormatting>
  <conditionalFormatting sqref="Y57">
    <cfRule type="cellIs" dxfId="370" priority="373" operator="greaterThan">
      <formula>0</formula>
    </cfRule>
  </conditionalFormatting>
  <conditionalFormatting sqref="U58">
    <cfRule type="cellIs" dxfId="369" priority="370" operator="greaterThan">
      <formula>0</formula>
    </cfRule>
    <cfRule type="cellIs" dxfId="368" priority="371" operator="greaterThan">
      <formula>1</formula>
    </cfRule>
    <cfRule type="cellIs" dxfId="367" priority="372" operator="equal">
      <formula>ISBLANK(U58)</formula>
    </cfRule>
  </conditionalFormatting>
  <conditionalFormatting sqref="U112">
    <cfRule type="cellIs" dxfId="366" priority="366" operator="greaterThan">
      <formula>0</formula>
    </cfRule>
    <cfRule type="cellIs" dxfId="365" priority="367" operator="greaterThan">
      <formula>1</formula>
    </cfRule>
    <cfRule type="cellIs" dxfId="364" priority="368" operator="equal">
      <formula>ISBLANK(U112)</formula>
    </cfRule>
  </conditionalFormatting>
  <conditionalFormatting sqref="V112">
    <cfRule type="cellIs" dxfId="363" priority="365" operator="greaterThan">
      <formula>0</formula>
    </cfRule>
  </conditionalFormatting>
  <conditionalFormatting sqref="U62">
    <cfRule type="cellIs" dxfId="362" priority="362" operator="greaterThan">
      <formula>0</formula>
    </cfRule>
    <cfRule type="cellIs" dxfId="361" priority="363" operator="greaterThan">
      <formula>1</formula>
    </cfRule>
    <cfRule type="cellIs" dxfId="360" priority="364" operator="equal">
      <formula>ISBLANK(U62)</formula>
    </cfRule>
  </conditionalFormatting>
  <conditionalFormatting sqref="V62">
    <cfRule type="cellIs" dxfId="359" priority="361" operator="greaterThan">
      <formula>0</formula>
    </cfRule>
  </conditionalFormatting>
  <conditionalFormatting sqref="AF234:AF244">
    <cfRule type="cellIs" dxfId="358" priority="312" operator="greaterThan">
      <formula>0</formula>
    </cfRule>
  </conditionalFormatting>
  <conditionalFormatting sqref="R223 AE233:AE244">
    <cfRule type="cellIs" dxfId="357" priority="358" operator="greaterThan">
      <formula>0</formula>
    </cfRule>
    <cfRule type="cellIs" dxfId="356" priority="359" operator="greaterThan">
      <formula>1</formula>
    </cfRule>
    <cfRule type="cellIs" dxfId="355" priority="360" operator="equal">
      <formula>ISBLANK(R223)</formula>
    </cfRule>
  </conditionalFormatting>
  <conditionalFormatting sqref="S223">
    <cfRule type="cellIs" dxfId="354" priority="357" operator="greaterThan">
      <formula>0</formula>
    </cfRule>
  </conditionalFormatting>
  <conditionalFormatting sqref="R228">
    <cfRule type="cellIs" dxfId="353" priority="354" operator="greaterThan">
      <formula>0</formula>
    </cfRule>
    <cfRule type="cellIs" dxfId="352" priority="355" operator="greaterThan">
      <formula>1</formula>
    </cfRule>
    <cfRule type="cellIs" dxfId="351" priority="356" operator="equal">
      <formula>ISBLANK(R228)</formula>
    </cfRule>
  </conditionalFormatting>
  <conditionalFormatting sqref="S228">
    <cfRule type="cellIs" dxfId="350" priority="353" operator="greaterThan">
      <formula>0</formula>
    </cfRule>
  </conditionalFormatting>
  <conditionalFormatting sqref="R230">
    <cfRule type="cellIs" dxfId="349" priority="350" operator="greaterThan">
      <formula>0</formula>
    </cfRule>
    <cfRule type="cellIs" dxfId="348" priority="351" operator="greaterThan">
      <formula>1</formula>
    </cfRule>
    <cfRule type="cellIs" dxfId="347" priority="352" operator="equal">
      <formula>ISBLANK(R230)</formula>
    </cfRule>
  </conditionalFormatting>
  <conditionalFormatting sqref="S230">
    <cfRule type="cellIs" dxfId="346" priority="349" operator="greaterThan">
      <formula>0</formula>
    </cfRule>
  </conditionalFormatting>
  <conditionalFormatting sqref="R233">
    <cfRule type="cellIs" dxfId="345" priority="346" operator="greaterThan">
      <formula>0</formula>
    </cfRule>
    <cfRule type="cellIs" dxfId="344" priority="347" operator="greaterThan">
      <formula>1</formula>
    </cfRule>
    <cfRule type="cellIs" dxfId="343" priority="348" operator="equal">
      <formula>ISBLANK(R233)</formula>
    </cfRule>
  </conditionalFormatting>
  <conditionalFormatting sqref="S233">
    <cfRule type="cellIs" dxfId="342" priority="345" operator="greaterThan">
      <formula>0</formula>
    </cfRule>
  </conditionalFormatting>
  <conditionalFormatting sqref="R236">
    <cfRule type="cellIs" dxfId="341" priority="342" operator="greaterThan">
      <formula>0</formula>
    </cfRule>
    <cfRule type="cellIs" dxfId="340" priority="343" operator="greaterThan">
      <formula>1</formula>
    </cfRule>
    <cfRule type="cellIs" dxfId="339" priority="344" operator="equal">
      <formula>ISBLANK(R236)</formula>
    </cfRule>
  </conditionalFormatting>
  <conditionalFormatting sqref="S236">
    <cfRule type="cellIs" dxfId="338" priority="341" operator="greaterThan">
      <formula>0</formula>
    </cfRule>
  </conditionalFormatting>
  <conditionalFormatting sqref="R239">
    <cfRule type="cellIs" dxfId="337" priority="338" operator="greaterThan">
      <formula>0</formula>
    </cfRule>
    <cfRule type="cellIs" dxfId="336" priority="339" operator="greaterThan">
      <formula>1</formula>
    </cfRule>
    <cfRule type="cellIs" dxfId="335" priority="340" operator="equal">
      <formula>ISBLANK(R239)</formula>
    </cfRule>
  </conditionalFormatting>
  <conditionalFormatting sqref="S239">
    <cfRule type="cellIs" dxfId="334" priority="337" operator="greaterThan">
      <formula>0</formula>
    </cfRule>
  </conditionalFormatting>
  <conditionalFormatting sqref="R241">
    <cfRule type="cellIs" dxfId="333" priority="334" operator="greaterThan">
      <formula>0</formula>
    </cfRule>
    <cfRule type="cellIs" dxfId="332" priority="335" operator="greaterThan">
      <formula>1</formula>
    </cfRule>
    <cfRule type="cellIs" dxfId="331" priority="336" operator="equal">
      <formula>ISBLANK(R241)</formula>
    </cfRule>
  </conditionalFormatting>
  <conditionalFormatting sqref="S241">
    <cfRule type="cellIs" dxfId="330" priority="333" operator="greaterThan">
      <formula>0</formula>
    </cfRule>
  </conditionalFormatting>
  <conditionalFormatting sqref="R244">
    <cfRule type="cellIs" dxfId="329" priority="330" operator="greaterThan">
      <formula>0</formula>
    </cfRule>
    <cfRule type="cellIs" dxfId="328" priority="331" operator="greaterThan">
      <formula>1</formula>
    </cfRule>
    <cfRule type="cellIs" dxfId="327" priority="332" operator="equal">
      <formula>ISBLANK(R244)</formula>
    </cfRule>
  </conditionalFormatting>
  <conditionalFormatting sqref="S244">
    <cfRule type="cellIs" dxfId="326" priority="329" operator="greaterThan">
      <formula>0</formula>
    </cfRule>
  </conditionalFormatting>
  <conditionalFormatting sqref="AE223">
    <cfRule type="cellIs" dxfId="325" priority="326" operator="greaterThan">
      <formula>0</formula>
    </cfRule>
    <cfRule type="cellIs" dxfId="324" priority="327" operator="greaterThan">
      <formula>1</formula>
    </cfRule>
    <cfRule type="cellIs" dxfId="323" priority="328" operator="equal">
      <formula>ISBLANK(AE223)</formula>
    </cfRule>
  </conditionalFormatting>
  <conditionalFormatting sqref="AF223">
    <cfRule type="cellIs" dxfId="322" priority="325" operator="greaterThan">
      <formula>0</formula>
    </cfRule>
  </conditionalFormatting>
  <conditionalFormatting sqref="AE224:AE225">
    <cfRule type="cellIs" dxfId="321" priority="322" operator="greaterThan">
      <formula>0</formula>
    </cfRule>
    <cfRule type="cellIs" dxfId="320" priority="323" operator="greaterThan">
      <formula>1</formula>
    </cfRule>
    <cfRule type="cellIs" dxfId="319" priority="324" operator="equal">
      <formula>ISBLANK(AE224)</formula>
    </cfRule>
  </conditionalFormatting>
  <conditionalFormatting sqref="AF224:AF225">
    <cfRule type="cellIs" dxfId="318" priority="321" operator="greaterThan">
      <formula>0</formula>
    </cfRule>
  </conditionalFormatting>
  <conditionalFormatting sqref="AE228:AE229">
    <cfRule type="cellIs" dxfId="317" priority="318" operator="greaterThan">
      <formula>0</formula>
    </cfRule>
    <cfRule type="cellIs" dxfId="316" priority="319" operator="greaterThan">
      <formula>1</formula>
    </cfRule>
    <cfRule type="cellIs" dxfId="315" priority="320" operator="equal">
      <formula>ISBLANK(AE228)</formula>
    </cfRule>
  </conditionalFormatting>
  <conditionalFormatting sqref="AF228:AF229">
    <cfRule type="cellIs" dxfId="314" priority="317" operator="greaterThan">
      <formula>0</formula>
    </cfRule>
  </conditionalFormatting>
  <conditionalFormatting sqref="AE230:AE232">
    <cfRule type="cellIs" dxfId="313" priority="314" operator="greaterThan">
      <formula>0</formula>
    </cfRule>
    <cfRule type="cellIs" dxfId="312" priority="315" operator="greaterThan">
      <formula>1</formula>
    </cfRule>
    <cfRule type="cellIs" dxfId="311" priority="316" operator="equal">
      <formula>ISBLANK(AE230)</formula>
    </cfRule>
  </conditionalFormatting>
  <conditionalFormatting sqref="AF230:AF233">
    <cfRule type="cellIs" dxfId="310" priority="313" operator="greaterThan">
      <formula>0</formula>
    </cfRule>
  </conditionalFormatting>
  <conditionalFormatting sqref="U223">
    <cfRule type="cellIs" dxfId="309" priority="309" operator="greaterThan">
      <formula>0</formula>
    </cfRule>
    <cfRule type="cellIs" dxfId="308" priority="310" operator="greaterThan">
      <formula>1</formula>
    </cfRule>
    <cfRule type="cellIs" dxfId="307" priority="311" operator="equal">
      <formula>ISBLANK(U223)</formula>
    </cfRule>
  </conditionalFormatting>
  <conditionalFormatting sqref="V223">
    <cfRule type="cellIs" dxfId="306" priority="308" operator="greaterThan">
      <formula>0</formula>
    </cfRule>
  </conditionalFormatting>
  <conditionalFormatting sqref="U228">
    <cfRule type="cellIs" dxfId="305" priority="305" operator="greaterThan">
      <formula>0</formula>
    </cfRule>
    <cfRule type="cellIs" dxfId="304" priority="306" operator="greaterThan">
      <formula>1</formula>
    </cfRule>
    <cfRule type="cellIs" dxfId="303" priority="307" operator="equal">
      <formula>ISBLANK(U228)</formula>
    </cfRule>
  </conditionalFormatting>
  <conditionalFormatting sqref="V228">
    <cfRule type="cellIs" dxfId="302" priority="304" operator="greaterThan">
      <formula>0</formula>
    </cfRule>
  </conditionalFormatting>
  <conditionalFormatting sqref="U230">
    <cfRule type="cellIs" dxfId="301" priority="301" operator="greaterThan">
      <formula>0</formula>
    </cfRule>
    <cfRule type="cellIs" dxfId="300" priority="302" operator="greaterThan">
      <formula>1</formula>
    </cfRule>
    <cfRule type="cellIs" dxfId="299" priority="303" operator="equal">
      <formula>ISBLANK(U230)</formula>
    </cfRule>
  </conditionalFormatting>
  <conditionalFormatting sqref="V230">
    <cfRule type="cellIs" dxfId="298" priority="300" operator="greaterThan">
      <formula>0</formula>
    </cfRule>
  </conditionalFormatting>
  <conditionalFormatting sqref="U233">
    <cfRule type="cellIs" dxfId="297" priority="297" operator="greaterThan">
      <formula>0</formula>
    </cfRule>
    <cfRule type="cellIs" dxfId="296" priority="298" operator="greaterThan">
      <formula>1</formula>
    </cfRule>
    <cfRule type="cellIs" dxfId="295" priority="299" operator="equal">
      <formula>ISBLANK(U233)</formula>
    </cfRule>
  </conditionalFormatting>
  <conditionalFormatting sqref="V233">
    <cfRule type="cellIs" dxfId="294" priority="296" operator="greaterThan">
      <formula>0</formula>
    </cfRule>
  </conditionalFormatting>
  <conditionalFormatting sqref="U236">
    <cfRule type="cellIs" dxfId="293" priority="293" operator="greaterThan">
      <formula>0</formula>
    </cfRule>
    <cfRule type="cellIs" dxfId="292" priority="294" operator="greaterThan">
      <formula>1</formula>
    </cfRule>
    <cfRule type="cellIs" dxfId="291" priority="295" operator="equal">
      <formula>ISBLANK(U236)</formula>
    </cfRule>
  </conditionalFormatting>
  <conditionalFormatting sqref="V236">
    <cfRule type="cellIs" dxfId="290" priority="292" operator="greaterThan">
      <formula>0</formula>
    </cfRule>
  </conditionalFormatting>
  <conditionalFormatting sqref="U239">
    <cfRule type="cellIs" dxfId="289" priority="289" operator="greaterThan">
      <formula>0</formula>
    </cfRule>
    <cfRule type="cellIs" dxfId="288" priority="290" operator="greaterThan">
      <formula>1</formula>
    </cfRule>
    <cfRule type="cellIs" dxfId="287" priority="291" operator="equal">
      <formula>ISBLANK(U239)</formula>
    </cfRule>
  </conditionalFormatting>
  <conditionalFormatting sqref="V239">
    <cfRule type="cellIs" dxfId="286" priority="288" operator="greaterThan">
      <formula>0</formula>
    </cfRule>
  </conditionalFormatting>
  <conditionalFormatting sqref="U241">
    <cfRule type="cellIs" dxfId="285" priority="285" operator="greaterThan">
      <formula>0</formula>
    </cfRule>
    <cfRule type="cellIs" dxfId="284" priority="286" operator="greaterThan">
      <formula>1</formula>
    </cfRule>
    <cfRule type="cellIs" dxfId="283" priority="287" operator="equal">
      <formula>ISBLANK(U241)</formula>
    </cfRule>
  </conditionalFormatting>
  <conditionalFormatting sqref="V241">
    <cfRule type="cellIs" dxfId="282" priority="284" operator="greaterThan">
      <formula>0</formula>
    </cfRule>
  </conditionalFormatting>
  <conditionalFormatting sqref="U244">
    <cfRule type="cellIs" dxfId="281" priority="281" operator="greaterThan">
      <formula>0</formula>
    </cfRule>
    <cfRule type="cellIs" dxfId="280" priority="282" operator="greaterThan">
      <formula>1</formula>
    </cfRule>
    <cfRule type="cellIs" dxfId="279" priority="283" operator="equal">
      <formula>ISBLANK(U244)</formula>
    </cfRule>
  </conditionalFormatting>
  <conditionalFormatting sqref="V244">
    <cfRule type="cellIs" dxfId="278" priority="280" operator="greaterThan">
      <formula>0</formula>
    </cfRule>
  </conditionalFormatting>
  <conditionalFormatting sqref="AE226">
    <cfRule type="cellIs" dxfId="277" priority="277" operator="greaterThan">
      <formula>0</formula>
    </cfRule>
    <cfRule type="cellIs" dxfId="276" priority="278" operator="greaterThan">
      <formula>1</formula>
    </cfRule>
    <cfRule type="cellIs" dxfId="275" priority="279" operator="equal">
      <formula>ISBLANK(AE226)</formula>
    </cfRule>
  </conditionalFormatting>
  <conditionalFormatting sqref="AF226">
    <cfRule type="cellIs" dxfId="274" priority="276" operator="greaterThan">
      <formula>0</formula>
    </cfRule>
  </conditionalFormatting>
  <conditionalFormatting sqref="AE227">
    <cfRule type="cellIs" dxfId="273" priority="273" operator="greaterThan">
      <formula>0</formula>
    </cfRule>
    <cfRule type="cellIs" dxfId="272" priority="274" operator="greaterThan">
      <formula>1</formula>
    </cfRule>
    <cfRule type="cellIs" dxfId="271" priority="275" operator="equal">
      <formula>ISBLANK(AE227)</formula>
    </cfRule>
  </conditionalFormatting>
  <conditionalFormatting sqref="AF227">
    <cfRule type="cellIs" dxfId="270" priority="272" operator="greaterThan">
      <formula>0</formula>
    </cfRule>
  </conditionalFormatting>
  <conditionalFormatting sqref="AF313">
    <cfRule type="cellIs" dxfId="269" priority="103" operator="greaterThan">
      <formula>0</formula>
    </cfRule>
  </conditionalFormatting>
  <conditionalFormatting sqref="AF388:AF390">
    <cfRule type="cellIs" dxfId="268" priority="99" operator="greaterThan">
      <formula>0</formula>
    </cfRule>
  </conditionalFormatting>
  <conditionalFormatting sqref="S250:S251">
    <cfRule type="cellIs" dxfId="267" priority="271" operator="greaterThan">
      <formula>0</formula>
    </cfRule>
  </conditionalFormatting>
  <conditionalFormatting sqref="S259">
    <cfRule type="cellIs" dxfId="266" priority="270" operator="greaterThan">
      <formula>0</formula>
    </cfRule>
  </conditionalFormatting>
  <conditionalFormatting sqref="S255">
    <cfRule type="cellIs" dxfId="265" priority="269" operator="greaterThan">
      <formula>0</formula>
    </cfRule>
  </conditionalFormatting>
  <conditionalFormatting sqref="V250:V251">
    <cfRule type="cellIs" dxfId="264" priority="268" operator="greaterThan">
      <formula>0</formula>
    </cfRule>
  </conditionalFormatting>
  <conditionalFormatting sqref="V259">
    <cfRule type="cellIs" dxfId="263" priority="267" operator="greaterThan">
      <formula>0</formula>
    </cfRule>
  </conditionalFormatting>
  <conditionalFormatting sqref="V255">
    <cfRule type="cellIs" dxfId="262" priority="266" operator="greaterThan">
      <formula>0</formula>
    </cfRule>
  </conditionalFormatting>
  <conditionalFormatting sqref="AF246:AF249">
    <cfRule type="cellIs" dxfId="261" priority="262" operator="greaterThan">
      <formula>0</formula>
    </cfRule>
  </conditionalFormatting>
  <conditionalFormatting sqref="AE246:AE249">
    <cfRule type="cellIs" dxfId="260" priority="263" operator="greaterThan">
      <formula>0</formula>
    </cfRule>
    <cfRule type="cellIs" dxfId="259" priority="264" operator="greaterThan">
      <formula>1</formula>
    </cfRule>
    <cfRule type="cellIs" dxfId="258" priority="265" operator="equal">
      <formula>ISBLANK(AE246)</formula>
    </cfRule>
  </conditionalFormatting>
  <conditionalFormatting sqref="AF250">
    <cfRule type="cellIs" dxfId="257" priority="258" operator="greaterThan">
      <formula>0</formula>
    </cfRule>
  </conditionalFormatting>
  <conditionalFormatting sqref="AE250">
    <cfRule type="cellIs" dxfId="256" priority="259" operator="greaterThan">
      <formula>0</formula>
    </cfRule>
    <cfRule type="cellIs" dxfId="255" priority="260" operator="greaterThan">
      <formula>1</formula>
    </cfRule>
    <cfRule type="cellIs" dxfId="254" priority="261" operator="equal">
      <formula>ISBLANK(AE250)</formula>
    </cfRule>
  </conditionalFormatting>
  <conditionalFormatting sqref="AF251">
    <cfRule type="cellIs" dxfId="253" priority="254" operator="greaterThan">
      <formula>0</formula>
    </cfRule>
  </conditionalFormatting>
  <conditionalFormatting sqref="AE251">
    <cfRule type="cellIs" dxfId="252" priority="255" operator="greaterThan">
      <formula>0</formula>
    </cfRule>
    <cfRule type="cellIs" dxfId="251" priority="256" operator="greaterThan">
      <formula>1</formula>
    </cfRule>
    <cfRule type="cellIs" dxfId="250" priority="257" operator="equal">
      <formula>ISBLANK(AE251)</formula>
    </cfRule>
  </conditionalFormatting>
  <conditionalFormatting sqref="AF252">
    <cfRule type="cellIs" dxfId="249" priority="250" operator="greaterThan">
      <formula>0</formula>
    </cfRule>
  </conditionalFormatting>
  <conditionalFormatting sqref="AE252">
    <cfRule type="cellIs" dxfId="248" priority="251" operator="greaterThan">
      <formula>0</formula>
    </cfRule>
    <cfRule type="cellIs" dxfId="247" priority="252" operator="greaterThan">
      <formula>1</formula>
    </cfRule>
    <cfRule type="cellIs" dxfId="246" priority="253" operator="equal">
      <formula>ISBLANK(AE252)</formula>
    </cfRule>
  </conditionalFormatting>
  <conditionalFormatting sqref="AF253">
    <cfRule type="cellIs" dxfId="245" priority="246" operator="greaterThan">
      <formula>0</formula>
    </cfRule>
  </conditionalFormatting>
  <conditionalFormatting sqref="AE253">
    <cfRule type="cellIs" dxfId="244" priority="247" operator="greaterThan">
      <formula>0</formula>
    </cfRule>
    <cfRule type="cellIs" dxfId="243" priority="248" operator="greaterThan">
      <formula>1</formula>
    </cfRule>
    <cfRule type="cellIs" dxfId="242" priority="249" operator="equal">
      <formula>ISBLANK(AE253)</formula>
    </cfRule>
  </conditionalFormatting>
  <conditionalFormatting sqref="AF254">
    <cfRule type="cellIs" dxfId="241" priority="242" operator="greaterThan">
      <formula>0</formula>
    </cfRule>
  </conditionalFormatting>
  <conditionalFormatting sqref="AE254">
    <cfRule type="cellIs" dxfId="240" priority="243" operator="greaterThan">
      <formula>0</formula>
    </cfRule>
    <cfRule type="cellIs" dxfId="239" priority="244" operator="greaterThan">
      <formula>1</formula>
    </cfRule>
    <cfRule type="cellIs" dxfId="238" priority="245" operator="equal">
      <formula>ISBLANK(AE254)</formula>
    </cfRule>
  </conditionalFormatting>
  <conditionalFormatting sqref="AF255">
    <cfRule type="cellIs" dxfId="237" priority="238" operator="greaterThan">
      <formula>0</formula>
    </cfRule>
  </conditionalFormatting>
  <conditionalFormatting sqref="AE255">
    <cfRule type="cellIs" dxfId="236" priority="239" operator="greaterThan">
      <formula>0</formula>
    </cfRule>
    <cfRule type="cellIs" dxfId="235" priority="240" operator="greaterThan">
      <formula>1</formula>
    </cfRule>
    <cfRule type="cellIs" dxfId="234" priority="241" operator="equal">
      <formula>ISBLANK(AE255)</formula>
    </cfRule>
  </conditionalFormatting>
  <conditionalFormatting sqref="AF256">
    <cfRule type="cellIs" dxfId="233" priority="234" operator="greaterThan">
      <formula>0</formula>
    </cfRule>
  </conditionalFormatting>
  <conditionalFormatting sqref="AE256">
    <cfRule type="cellIs" dxfId="232" priority="235" operator="greaterThan">
      <formula>0</formula>
    </cfRule>
    <cfRule type="cellIs" dxfId="231" priority="236" operator="greaterThan">
      <formula>1</formula>
    </cfRule>
    <cfRule type="cellIs" dxfId="230" priority="237" operator="equal">
      <formula>ISBLANK(AE256)</formula>
    </cfRule>
  </conditionalFormatting>
  <conditionalFormatting sqref="AF257">
    <cfRule type="cellIs" dxfId="229" priority="230" operator="greaterThan">
      <formula>0</formula>
    </cfRule>
  </conditionalFormatting>
  <conditionalFormatting sqref="AE257">
    <cfRule type="cellIs" dxfId="228" priority="231" operator="greaterThan">
      <formula>0</formula>
    </cfRule>
    <cfRule type="cellIs" dxfId="227" priority="232" operator="greaterThan">
      <formula>1</formula>
    </cfRule>
    <cfRule type="cellIs" dxfId="226" priority="233" operator="equal">
      <formula>ISBLANK(AE257)</formula>
    </cfRule>
  </conditionalFormatting>
  <conditionalFormatting sqref="AF258">
    <cfRule type="cellIs" dxfId="225" priority="226" operator="greaterThan">
      <formula>0</formula>
    </cfRule>
  </conditionalFormatting>
  <conditionalFormatting sqref="AE258">
    <cfRule type="cellIs" dxfId="224" priority="227" operator="greaterThan">
      <formula>0</formula>
    </cfRule>
    <cfRule type="cellIs" dxfId="223" priority="228" operator="greaterThan">
      <formula>1</formula>
    </cfRule>
    <cfRule type="cellIs" dxfId="222" priority="229" operator="equal">
      <formula>ISBLANK(AE258)</formula>
    </cfRule>
  </conditionalFormatting>
  <conditionalFormatting sqref="AF259:AF262">
    <cfRule type="cellIs" dxfId="221" priority="222" operator="greaterThan">
      <formula>0</formula>
    </cfRule>
  </conditionalFormatting>
  <conditionalFormatting sqref="AE259:AE262">
    <cfRule type="cellIs" dxfId="220" priority="223" operator="greaterThan">
      <formula>0</formula>
    </cfRule>
    <cfRule type="cellIs" dxfId="219" priority="224" operator="greaterThan">
      <formula>1</formula>
    </cfRule>
    <cfRule type="cellIs" dxfId="218" priority="225" operator="equal">
      <formula>ISBLANK(AE259)</formula>
    </cfRule>
  </conditionalFormatting>
  <conditionalFormatting sqref="AF263">
    <cfRule type="cellIs" dxfId="217" priority="218" operator="greaterThan">
      <formula>0</formula>
    </cfRule>
  </conditionalFormatting>
  <conditionalFormatting sqref="AE263">
    <cfRule type="cellIs" dxfId="216" priority="219" operator="greaterThan">
      <formula>0</formula>
    </cfRule>
    <cfRule type="cellIs" dxfId="215" priority="220" operator="greaterThan">
      <formula>1</formula>
    </cfRule>
    <cfRule type="cellIs" dxfId="214" priority="221" operator="equal">
      <formula>ISBLANK(AE263)</formula>
    </cfRule>
  </conditionalFormatting>
  <conditionalFormatting sqref="AF264">
    <cfRule type="cellIs" dxfId="213" priority="214" operator="greaterThan">
      <formula>0</formula>
    </cfRule>
  </conditionalFormatting>
  <conditionalFormatting sqref="AE264">
    <cfRule type="cellIs" dxfId="212" priority="215" operator="greaterThan">
      <formula>0</formula>
    </cfRule>
    <cfRule type="cellIs" dxfId="211" priority="216" operator="greaterThan">
      <formula>1</formula>
    </cfRule>
    <cfRule type="cellIs" dxfId="210" priority="217" operator="equal">
      <formula>ISBLANK(AE264)</formula>
    </cfRule>
  </conditionalFormatting>
  <conditionalFormatting sqref="S265:S266 V265">
    <cfRule type="cellIs" dxfId="209" priority="212" operator="greaterThan">
      <formula>0</formula>
    </cfRule>
  </conditionalFormatting>
  <conditionalFormatting sqref="S265:S266">
    <cfRule type="cellIs" dxfId="208" priority="213" operator="greaterThan">
      <formula>0</formula>
    </cfRule>
  </conditionalFormatting>
  <conditionalFormatting sqref="V265">
    <cfRule type="cellIs" dxfId="207" priority="211" operator="greaterThan">
      <formula>0</formula>
    </cfRule>
  </conditionalFormatting>
  <conditionalFormatting sqref="AF268">
    <cfRule type="cellIs" dxfId="206" priority="207" operator="greaterThan">
      <formula>0</formula>
    </cfRule>
  </conditionalFormatting>
  <conditionalFormatting sqref="AE268">
    <cfRule type="cellIs" dxfId="205" priority="208" operator="greaterThan">
      <formula>0</formula>
    </cfRule>
    <cfRule type="cellIs" dxfId="204" priority="209" operator="greaterThan">
      <formula>1</formula>
    </cfRule>
    <cfRule type="cellIs" dxfId="203" priority="210" operator="equal">
      <formula>ISBLANK(AE268)</formula>
    </cfRule>
  </conditionalFormatting>
  <conditionalFormatting sqref="AF269">
    <cfRule type="cellIs" dxfId="202" priority="203" operator="greaterThan">
      <formula>0</formula>
    </cfRule>
  </conditionalFormatting>
  <conditionalFormatting sqref="AE269">
    <cfRule type="cellIs" dxfId="201" priority="204" operator="greaterThan">
      <formula>0</formula>
    </cfRule>
    <cfRule type="cellIs" dxfId="200" priority="205" operator="greaterThan">
      <formula>1</formula>
    </cfRule>
    <cfRule type="cellIs" dxfId="199" priority="206" operator="equal">
      <formula>ISBLANK(AE269)</formula>
    </cfRule>
  </conditionalFormatting>
  <conditionalFormatting sqref="AF270">
    <cfRule type="cellIs" dxfId="198" priority="199" operator="greaterThan">
      <formula>0</formula>
    </cfRule>
  </conditionalFormatting>
  <conditionalFormatting sqref="AE270">
    <cfRule type="cellIs" dxfId="197" priority="200" operator="greaterThan">
      <formula>0</formula>
    </cfRule>
    <cfRule type="cellIs" dxfId="196" priority="201" operator="greaterThan">
      <formula>1</formula>
    </cfRule>
    <cfRule type="cellIs" dxfId="195" priority="202" operator="equal">
      <formula>ISBLANK(AE270)</formula>
    </cfRule>
  </conditionalFormatting>
  <conditionalFormatting sqref="AF271">
    <cfRule type="cellIs" dxfId="194" priority="195" operator="greaterThan">
      <formula>0</formula>
    </cfRule>
  </conditionalFormatting>
  <conditionalFormatting sqref="AE271">
    <cfRule type="cellIs" dxfId="193" priority="196" operator="greaterThan">
      <formula>0</formula>
    </cfRule>
    <cfRule type="cellIs" dxfId="192" priority="197" operator="greaterThan">
      <formula>1</formula>
    </cfRule>
    <cfRule type="cellIs" dxfId="191" priority="198" operator="equal">
      <formula>ISBLANK(AE271)</formula>
    </cfRule>
  </conditionalFormatting>
  <conditionalFormatting sqref="AF272">
    <cfRule type="cellIs" dxfId="190" priority="191" operator="greaterThan">
      <formula>0</formula>
    </cfRule>
  </conditionalFormatting>
  <conditionalFormatting sqref="AE272">
    <cfRule type="cellIs" dxfId="189" priority="192" operator="greaterThan">
      <formula>0</formula>
    </cfRule>
    <cfRule type="cellIs" dxfId="188" priority="193" operator="greaterThan">
      <formula>1</formula>
    </cfRule>
    <cfRule type="cellIs" dxfId="187" priority="194" operator="equal">
      <formula>ISBLANK(AE272)</formula>
    </cfRule>
  </conditionalFormatting>
  <conditionalFormatting sqref="AF273">
    <cfRule type="cellIs" dxfId="186" priority="187" operator="greaterThan">
      <formula>0</formula>
    </cfRule>
  </conditionalFormatting>
  <conditionalFormatting sqref="AE273">
    <cfRule type="cellIs" dxfId="185" priority="188" operator="greaterThan">
      <formula>0</formula>
    </cfRule>
    <cfRule type="cellIs" dxfId="184" priority="189" operator="greaterThan">
      <formula>1</formula>
    </cfRule>
    <cfRule type="cellIs" dxfId="183" priority="190" operator="equal">
      <formula>ISBLANK(AE273)</formula>
    </cfRule>
  </conditionalFormatting>
  <conditionalFormatting sqref="AF274">
    <cfRule type="cellIs" dxfId="182" priority="183" operator="greaterThan">
      <formula>0</formula>
    </cfRule>
  </conditionalFormatting>
  <conditionalFormatting sqref="AE274">
    <cfRule type="cellIs" dxfId="181" priority="184" operator="greaterThan">
      <formula>0</formula>
    </cfRule>
    <cfRule type="cellIs" dxfId="180" priority="185" operator="greaterThan">
      <formula>1</formula>
    </cfRule>
    <cfRule type="cellIs" dxfId="179" priority="186" operator="equal">
      <formula>ISBLANK(AE274)</formula>
    </cfRule>
  </conditionalFormatting>
  <conditionalFormatting sqref="AF275">
    <cfRule type="cellIs" dxfId="178" priority="179" operator="greaterThan">
      <formula>0</formula>
    </cfRule>
  </conditionalFormatting>
  <conditionalFormatting sqref="AE275">
    <cfRule type="cellIs" dxfId="177" priority="180" operator="greaterThan">
      <formula>0</formula>
    </cfRule>
    <cfRule type="cellIs" dxfId="176" priority="181" operator="greaterThan">
      <formula>1</formula>
    </cfRule>
    <cfRule type="cellIs" dxfId="175" priority="182" operator="equal">
      <formula>ISBLANK(AE275)</formula>
    </cfRule>
  </conditionalFormatting>
  <conditionalFormatting sqref="AF276">
    <cfRule type="cellIs" dxfId="174" priority="175" operator="greaterThan">
      <formula>0</formula>
    </cfRule>
  </conditionalFormatting>
  <conditionalFormatting sqref="AE276">
    <cfRule type="cellIs" dxfId="173" priority="176" operator="greaterThan">
      <formula>0</formula>
    </cfRule>
    <cfRule type="cellIs" dxfId="172" priority="177" operator="greaterThan">
      <formula>1</formula>
    </cfRule>
    <cfRule type="cellIs" dxfId="171" priority="178" operator="equal">
      <formula>ISBLANK(AE276)</formula>
    </cfRule>
  </conditionalFormatting>
  <conditionalFormatting sqref="AF277">
    <cfRule type="cellIs" dxfId="170" priority="171" operator="greaterThan">
      <formula>0</formula>
    </cfRule>
  </conditionalFormatting>
  <conditionalFormatting sqref="AE277">
    <cfRule type="cellIs" dxfId="169" priority="172" operator="greaterThan">
      <formula>0</formula>
    </cfRule>
    <cfRule type="cellIs" dxfId="168" priority="173" operator="greaterThan">
      <formula>1</formula>
    </cfRule>
    <cfRule type="cellIs" dxfId="167" priority="174" operator="equal">
      <formula>ISBLANK(AE277)</formula>
    </cfRule>
  </conditionalFormatting>
  <conditionalFormatting sqref="AF278">
    <cfRule type="cellIs" dxfId="166" priority="167" operator="greaterThan">
      <formula>0</formula>
    </cfRule>
  </conditionalFormatting>
  <conditionalFormatting sqref="AE278">
    <cfRule type="cellIs" dxfId="165" priority="168" operator="greaterThan">
      <formula>0</formula>
    </cfRule>
    <cfRule type="cellIs" dxfId="164" priority="169" operator="greaterThan">
      <formula>1</formula>
    </cfRule>
    <cfRule type="cellIs" dxfId="163" priority="170" operator="equal">
      <formula>ISBLANK(AE278)</formula>
    </cfRule>
  </conditionalFormatting>
  <conditionalFormatting sqref="U296:U297">
    <cfRule type="cellIs" dxfId="162" priority="164" operator="greaterThan">
      <formula>0</formula>
    </cfRule>
    <cfRule type="cellIs" dxfId="161" priority="165" operator="greaterThan">
      <formula>1</formula>
    </cfRule>
    <cfRule type="cellIs" dxfId="160" priority="166" operator="equal">
      <formula>ISBLANK(U296)</formula>
    </cfRule>
  </conditionalFormatting>
  <conditionalFormatting sqref="V296:V297">
    <cfRule type="cellIs" dxfId="159" priority="163" operator="greaterThan">
      <formula>0</formula>
    </cfRule>
  </conditionalFormatting>
  <conditionalFormatting sqref="U303">
    <cfRule type="cellIs" dxfId="158" priority="160" operator="greaterThan">
      <formula>0</formula>
    </cfRule>
    <cfRule type="cellIs" dxfId="157" priority="161" operator="greaterThan">
      <formula>1</formula>
    </cfRule>
    <cfRule type="cellIs" dxfId="156" priority="162" operator="equal">
      <formula>ISBLANK(U303)</formula>
    </cfRule>
  </conditionalFormatting>
  <conditionalFormatting sqref="V303">
    <cfRule type="cellIs" dxfId="155" priority="159" operator="greaterThan">
      <formula>0</formula>
    </cfRule>
  </conditionalFormatting>
  <conditionalFormatting sqref="U307:U311">
    <cfRule type="cellIs" dxfId="154" priority="156" operator="greaterThan">
      <formula>0</formula>
    </cfRule>
    <cfRule type="cellIs" dxfId="153" priority="157" operator="greaterThan">
      <formula>1</formula>
    </cfRule>
    <cfRule type="cellIs" dxfId="152" priority="158" operator="equal">
      <formula>ISBLANK(U307)</formula>
    </cfRule>
  </conditionalFormatting>
  <conditionalFormatting sqref="V307:V311">
    <cfRule type="cellIs" dxfId="151" priority="155" operator="greaterThan">
      <formula>0</formula>
    </cfRule>
  </conditionalFormatting>
  <conditionalFormatting sqref="AE305:AE306">
    <cfRule type="cellIs" dxfId="150" priority="152" operator="greaterThan">
      <formula>0</formula>
    </cfRule>
    <cfRule type="cellIs" dxfId="149" priority="153" operator="greaterThan">
      <formula>1</formula>
    </cfRule>
    <cfRule type="cellIs" dxfId="148" priority="154" operator="equal">
      <formula>ISBLANK(AE305)</formula>
    </cfRule>
  </conditionalFormatting>
  <conditionalFormatting sqref="AF305:AF306">
    <cfRule type="cellIs" dxfId="147" priority="151" operator="greaterThan">
      <formula>0</formula>
    </cfRule>
  </conditionalFormatting>
  <conditionalFormatting sqref="AE298">
    <cfRule type="cellIs" dxfId="146" priority="148" operator="greaterThan">
      <formula>0</formula>
    </cfRule>
    <cfRule type="cellIs" dxfId="145" priority="149" operator="greaterThan">
      <formula>1</formula>
    </cfRule>
    <cfRule type="cellIs" dxfId="144" priority="150" operator="equal">
      <formula>ISBLANK(AE298)</formula>
    </cfRule>
  </conditionalFormatting>
  <conditionalFormatting sqref="AF298">
    <cfRule type="cellIs" dxfId="143" priority="147" operator="greaterThan">
      <formula>0</formula>
    </cfRule>
  </conditionalFormatting>
  <conditionalFormatting sqref="AE303:AE304">
    <cfRule type="cellIs" dxfId="142" priority="144" operator="greaterThan">
      <formula>0</formula>
    </cfRule>
    <cfRule type="cellIs" dxfId="141" priority="145" operator="greaterThan">
      <formula>1</formula>
    </cfRule>
    <cfRule type="cellIs" dxfId="140" priority="146" operator="equal">
      <formula>ISBLANK(AE303)</formula>
    </cfRule>
  </conditionalFormatting>
  <conditionalFormatting sqref="AF303:AF304">
    <cfRule type="cellIs" dxfId="139" priority="143" operator="greaterThan">
      <formula>0</formula>
    </cfRule>
  </conditionalFormatting>
  <conditionalFormatting sqref="AE307 AE312">
    <cfRule type="cellIs" dxfId="138" priority="140" operator="greaterThan">
      <formula>0</formula>
    </cfRule>
    <cfRule type="cellIs" dxfId="137" priority="141" operator="greaterThan">
      <formula>1</formula>
    </cfRule>
    <cfRule type="cellIs" dxfId="136" priority="142" operator="equal">
      <formula>ISBLANK(AE307)</formula>
    </cfRule>
  </conditionalFormatting>
  <conditionalFormatting sqref="AF307 AF312">
    <cfRule type="cellIs" dxfId="135" priority="139" operator="greaterThan">
      <formula>0</formula>
    </cfRule>
  </conditionalFormatting>
  <conditionalFormatting sqref="AE297">
    <cfRule type="cellIs" dxfId="134" priority="136" operator="greaterThan">
      <formula>0</formula>
    </cfRule>
    <cfRule type="cellIs" dxfId="133" priority="137" operator="greaterThan">
      <formula>1</formula>
    </cfRule>
    <cfRule type="cellIs" dxfId="132" priority="138" operator="equal">
      <formula>ISBLANK(AE297)</formula>
    </cfRule>
  </conditionalFormatting>
  <conditionalFormatting sqref="AF297">
    <cfRule type="cellIs" dxfId="131" priority="135" operator="greaterThan">
      <formula>0</formula>
    </cfRule>
  </conditionalFormatting>
  <conditionalFormatting sqref="AE296">
    <cfRule type="cellIs" dxfId="130" priority="132" operator="greaterThan">
      <formula>0</formula>
    </cfRule>
    <cfRule type="cellIs" dxfId="129" priority="133" operator="greaterThan">
      <formula>1</formula>
    </cfRule>
    <cfRule type="cellIs" dxfId="128" priority="134" operator="equal">
      <formula>ISBLANK(AE296)</formula>
    </cfRule>
  </conditionalFormatting>
  <conditionalFormatting sqref="AF296">
    <cfRule type="cellIs" dxfId="127" priority="131" operator="greaterThan">
      <formula>0</formula>
    </cfRule>
  </conditionalFormatting>
  <conditionalFormatting sqref="AE299">
    <cfRule type="cellIs" dxfId="126" priority="128" operator="greaterThan">
      <formula>0</formula>
    </cfRule>
    <cfRule type="cellIs" dxfId="125" priority="129" operator="greaterThan">
      <formula>1</formula>
    </cfRule>
    <cfRule type="cellIs" dxfId="124" priority="130" operator="equal">
      <formula>ISBLANK(AE299)</formula>
    </cfRule>
  </conditionalFormatting>
  <conditionalFormatting sqref="AF299">
    <cfRule type="cellIs" dxfId="123" priority="127" operator="greaterThan">
      <formula>0</formula>
    </cfRule>
  </conditionalFormatting>
  <conditionalFormatting sqref="AE308">
    <cfRule type="cellIs" dxfId="122" priority="124" operator="greaterThan">
      <formula>0</formula>
    </cfRule>
    <cfRule type="cellIs" dxfId="121" priority="125" operator="greaterThan">
      <formula>1</formula>
    </cfRule>
    <cfRule type="cellIs" dxfId="120" priority="126" operator="equal">
      <formula>ISBLANK(AE308)</formula>
    </cfRule>
  </conditionalFormatting>
  <conditionalFormatting sqref="AF308">
    <cfRule type="cellIs" dxfId="119" priority="123" operator="greaterThan">
      <formula>0</formula>
    </cfRule>
  </conditionalFormatting>
  <conditionalFormatting sqref="AE309">
    <cfRule type="cellIs" dxfId="118" priority="120" operator="greaterThan">
      <formula>0</formula>
    </cfRule>
    <cfRule type="cellIs" dxfId="117" priority="121" operator="greaterThan">
      <formula>1</formula>
    </cfRule>
    <cfRule type="cellIs" dxfId="116" priority="122" operator="equal">
      <formula>ISBLANK(AE309)</formula>
    </cfRule>
  </conditionalFormatting>
  <conditionalFormatting sqref="AF309">
    <cfRule type="cellIs" dxfId="115" priority="119" operator="greaterThan">
      <formula>0</formula>
    </cfRule>
  </conditionalFormatting>
  <conditionalFormatting sqref="AE295">
    <cfRule type="cellIs" dxfId="114" priority="116" operator="greaterThan">
      <formula>0</formula>
    </cfRule>
    <cfRule type="cellIs" dxfId="113" priority="117" operator="greaterThan">
      <formula>1</formula>
    </cfRule>
    <cfRule type="cellIs" dxfId="112" priority="118" operator="equal">
      <formula>ISBLANK(AE295)</formula>
    </cfRule>
  </conditionalFormatting>
  <conditionalFormatting sqref="AF295">
    <cfRule type="cellIs" dxfId="111" priority="115" operator="greaterThan">
      <formula>0</formula>
    </cfRule>
  </conditionalFormatting>
  <conditionalFormatting sqref="AE311">
    <cfRule type="cellIs" dxfId="110" priority="112" operator="greaterThan">
      <formula>0</formula>
    </cfRule>
    <cfRule type="cellIs" dxfId="109" priority="113" operator="greaterThan">
      <formula>1</formula>
    </cfRule>
    <cfRule type="cellIs" dxfId="108" priority="114" operator="equal">
      <formula>ISBLANK(AE311)</formula>
    </cfRule>
  </conditionalFormatting>
  <conditionalFormatting sqref="AF311">
    <cfRule type="cellIs" dxfId="107" priority="111" operator="greaterThan">
      <formula>0</formula>
    </cfRule>
  </conditionalFormatting>
  <conditionalFormatting sqref="AE314">
    <cfRule type="cellIs" dxfId="106" priority="108" operator="greaterThan">
      <formula>0</formula>
    </cfRule>
    <cfRule type="cellIs" dxfId="105" priority="109" operator="greaterThan">
      <formula>1</formula>
    </cfRule>
    <cfRule type="cellIs" dxfId="104" priority="110" operator="equal">
      <formula>ISBLANK(AE314)</formula>
    </cfRule>
  </conditionalFormatting>
  <conditionalFormatting sqref="AF314">
    <cfRule type="cellIs" dxfId="103" priority="107" operator="greaterThan">
      <formula>0</formula>
    </cfRule>
  </conditionalFormatting>
  <conditionalFormatting sqref="AE313">
    <cfRule type="cellIs" dxfId="102" priority="104" operator="greaterThan">
      <formula>0</formula>
    </cfRule>
    <cfRule type="cellIs" dxfId="101" priority="105" operator="greaterThan">
      <formula>1</formula>
    </cfRule>
    <cfRule type="cellIs" dxfId="100" priority="106" operator="equal">
      <formula>ISBLANK(AE313)</formula>
    </cfRule>
  </conditionalFormatting>
  <conditionalFormatting sqref="AE388:AE390">
    <cfRule type="cellIs" dxfId="99" priority="100" operator="greaterThan">
      <formula>0</formula>
    </cfRule>
    <cfRule type="cellIs" dxfId="98" priority="101" operator="greaterThan">
      <formula>1</formula>
    </cfRule>
    <cfRule type="cellIs" dxfId="97" priority="102" operator="equal">
      <formula>ISBLANK(AE388)</formula>
    </cfRule>
  </conditionalFormatting>
  <conditionalFormatting sqref="AG341">
    <cfRule type="cellIs" dxfId="96" priority="96" operator="greaterThan">
      <formula>0</formula>
    </cfRule>
    <cfRule type="cellIs" dxfId="95" priority="97" operator="greaterThan">
      <formula>1</formula>
    </cfRule>
    <cfRule type="cellIs" dxfId="94" priority="98" operator="equal">
      <formula>ISBLANK(AG341)</formula>
    </cfRule>
  </conditionalFormatting>
  <conditionalFormatting sqref="AH341">
    <cfRule type="cellIs" dxfId="93" priority="95" operator="greaterThan">
      <formula>0</formula>
    </cfRule>
  </conditionalFormatting>
  <conditionalFormatting sqref="AF342">
    <cfRule type="cellIs" dxfId="92" priority="79" operator="greaterThan">
      <formula>0</formula>
    </cfRule>
  </conditionalFormatting>
  <conditionalFormatting sqref="AF392">
    <cfRule type="cellIs" dxfId="91" priority="35" operator="greaterThan">
      <formula>0</formula>
    </cfRule>
  </conditionalFormatting>
  <conditionalFormatting sqref="U343">
    <cfRule type="cellIs" dxfId="90" priority="92" operator="greaterThan">
      <formula>0</formula>
    </cfRule>
    <cfRule type="cellIs" dxfId="89" priority="93" operator="greaterThan">
      <formula>1</formula>
    </cfRule>
    <cfRule type="cellIs" dxfId="88" priority="94" operator="equal">
      <formula>ISBLANK(U343)</formula>
    </cfRule>
  </conditionalFormatting>
  <conditionalFormatting sqref="V343">
    <cfRule type="cellIs" dxfId="87" priority="91" operator="greaterThan">
      <formula>0</formula>
    </cfRule>
  </conditionalFormatting>
  <conditionalFormatting sqref="AF343">
    <cfRule type="cellIs" dxfId="86" priority="87" operator="greaterThan">
      <formula>0</formula>
    </cfRule>
  </conditionalFormatting>
  <conditionalFormatting sqref="AE343">
    <cfRule type="cellIs" dxfId="85" priority="88" operator="greaterThan">
      <formula>0</formula>
    </cfRule>
    <cfRule type="cellIs" dxfId="84" priority="89" operator="greaterThan">
      <formula>1</formula>
    </cfRule>
    <cfRule type="cellIs" dxfId="83" priority="90" operator="equal">
      <formula>ISBLANK(AE343)</formula>
    </cfRule>
  </conditionalFormatting>
  <conditionalFormatting sqref="AH343">
    <cfRule type="cellIs" dxfId="82" priority="83" operator="greaterThan">
      <formula>0</formula>
    </cfRule>
  </conditionalFormatting>
  <conditionalFormatting sqref="AG343">
    <cfRule type="cellIs" dxfId="81" priority="84" operator="greaterThan">
      <formula>0</formula>
    </cfRule>
    <cfRule type="cellIs" dxfId="80" priority="85" operator="greaterThan">
      <formula>1</formula>
    </cfRule>
    <cfRule type="cellIs" dxfId="79" priority="86" operator="equal">
      <formula>ISBLANK(AG343)</formula>
    </cfRule>
  </conditionalFormatting>
  <conditionalFormatting sqref="AE342">
    <cfRule type="cellIs" dxfId="78" priority="80" operator="greaterThan">
      <formula>0</formula>
    </cfRule>
    <cfRule type="cellIs" dxfId="77" priority="81" operator="greaterThan">
      <formula>1</formula>
    </cfRule>
    <cfRule type="cellIs" dxfId="76" priority="82" operator="equal">
      <formula>ISBLANK(AE342)</formula>
    </cfRule>
  </conditionalFormatting>
  <conditionalFormatting sqref="AG348 U361:U363">
    <cfRule type="cellIs" dxfId="75" priority="76" operator="greaterThan">
      <formula>0</formula>
    </cfRule>
    <cfRule type="cellIs" dxfId="74" priority="77" operator="greaterThan">
      <formula>1</formula>
    </cfRule>
    <cfRule type="cellIs" dxfId="73" priority="78" operator="equal">
      <formula>ISBLANK(U348)</formula>
    </cfRule>
  </conditionalFormatting>
  <conditionalFormatting sqref="AH348 V361:V363">
    <cfRule type="cellIs" dxfId="72" priority="75" operator="greaterThan">
      <formula>0</formula>
    </cfRule>
  </conditionalFormatting>
  <conditionalFormatting sqref="AH346">
    <cfRule type="cellIs" dxfId="71" priority="71" operator="greaterThan">
      <formula>0</formula>
    </cfRule>
  </conditionalFormatting>
  <conditionalFormatting sqref="AF344">
    <cfRule type="cellIs" dxfId="70" priority="67" operator="greaterThan">
      <formula>0</formula>
    </cfRule>
  </conditionalFormatting>
  <conditionalFormatting sqref="AG346">
    <cfRule type="cellIs" dxfId="69" priority="72" operator="greaterThan">
      <formula>0</formula>
    </cfRule>
    <cfRule type="cellIs" dxfId="68" priority="73" operator="greaterThan">
      <formula>1</formula>
    </cfRule>
    <cfRule type="cellIs" dxfId="67" priority="74" operator="equal">
      <formula>ISBLANK(AG346)</formula>
    </cfRule>
  </conditionalFormatting>
  <conditionalFormatting sqref="AF345">
    <cfRule type="cellIs" dxfId="66" priority="63" operator="greaterThan">
      <formula>0</formula>
    </cfRule>
  </conditionalFormatting>
  <conditionalFormatting sqref="AE344">
    <cfRule type="cellIs" dxfId="65" priority="68" operator="greaterThan">
      <formula>0</formula>
    </cfRule>
    <cfRule type="cellIs" dxfId="64" priority="69" operator="greaterThan">
      <formula>1</formula>
    </cfRule>
    <cfRule type="cellIs" dxfId="63" priority="70" operator="equal">
      <formula>ISBLANK(AE344)</formula>
    </cfRule>
  </conditionalFormatting>
  <conditionalFormatting sqref="AF347">
    <cfRule type="cellIs" dxfId="62" priority="59" operator="greaterThan">
      <formula>0</formula>
    </cfRule>
  </conditionalFormatting>
  <conditionalFormatting sqref="AE345">
    <cfRule type="cellIs" dxfId="61" priority="64" operator="greaterThan">
      <formula>0</formula>
    </cfRule>
    <cfRule type="cellIs" dxfId="60" priority="65" operator="greaterThan">
      <formula>1</formula>
    </cfRule>
    <cfRule type="cellIs" dxfId="59" priority="66" operator="equal">
      <formula>ISBLANK(AE345)</formula>
    </cfRule>
  </conditionalFormatting>
  <conditionalFormatting sqref="AE347">
    <cfRule type="cellIs" dxfId="58" priority="60" operator="greaterThan">
      <formula>0</formula>
    </cfRule>
    <cfRule type="cellIs" dxfId="57" priority="61" operator="greaterThan">
      <formula>1</formula>
    </cfRule>
    <cfRule type="cellIs" dxfId="56" priority="62" operator="equal">
      <formula>ISBLANK(AE347)</formula>
    </cfRule>
  </conditionalFormatting>
  <conditionalFormatting sqref="AH347">
    <cfRule type="cellIs" dxfId="55" priority="55" operator="greaterThan">
      <formula>0</formula>
    </cfRule>
  </conditionalFormatting>
  <conditionalFormatting sqref="AG347">
    <cfRule type="cellIs" dxfId="54" priority="56" operator="greaterThan">
      <formula>0</formula>
    </cfRule>
    <cfRule type="cellIs" dxfId="53" priority="57" operator="greaterThan">
      <formula>1</formula>
    </cfRule>
    <cfRule type="cellIs" dxfId="52" priority="58" operator="equal">
      <formula>ISBLANK(AG347)</formula>
    </cfRule>
  </conditionalFormatting>
  <conditionalFormatting sqref="AF348">
    <cfRule type="cellIs" dxfId="51" priority="51" operator="greaterThan">
      <formula>0</formula>
    </cfRule>
  </conditionalFormatting>
  <conditionalFormatting sqref="AE348">
    <cfRule type="cellIs" dxfId="50" priority="52" operator="greaterThan">
      <formula>0</formula>
    </cfRule>
    <cfRule type="cellIs" dxfId="49" priority="53" operator="greaterThan">
      <formula>1</formula>
    </cfRule>
    <cfRule type="cellIs" dxfId="48" priority="54" operator="equal">
      <formula>ISBLANK(AE348)</formula>
    </cfRule>
  </conditionalFormatting>
  <conditionalFormatting sqref="AH363">
    <cfRule type="cellIs" dxfId="47" priority="47" operator="greaterThan">
      <formula>0</formula>
    </cfRule>
  </conditionalFormatting>
  <conditionalFormatting sqref="AG363">
    <cfRule type="cellIs" dxfId="46" priority="48" operator="greaterThan">
      <formula>0</formula>
    </cfRule>
    <cfRule type="cellIs" dxfId="45" priority="49" operator="greaterThan">
      <formula>1</formula>
    </cfRule>
    <cfRule type="cellIs" dxfId="44" priority="50" operator="equal">
      <formula>ISBLANK(AG363)</formula>
    </cfRule>
  </conditionalFormatting>
  <conditionalFormatting sqref="U391:U392">
    <cfRule type="cellIs" dxfId="43" priority="44" operator="greaterThan">
      <formula>0</formula>
    </cfRule>
    <cfRule type="cellIs" dxfId="42" priority="45" operator="greaterThan">
      <formula>1</formula>
    </cfRule>
    <cfRule type="cellIs" dxfId="41" priority="46" operator="equal">
      <formula>ISBLANK(U391)</formula>
    </cfRule>
  </conditionalFormatting>
  <conditionalFormatting sqref="V391:V392">
    <cfRule type="cellIs" dxfId="40" priority="43" operator="greaterThan">
      <formula>0</formula>
    </cfRule>
  </conditionalFormatting>
  <conditionalFormatting sqref="AE391 AE393">
    <cfRule type="cellIs" dxfId="39" priority="40" operator="greaterThan">
      <formula>0</formula>
    </cfRule>
    <cfRule type="cellIs" dxfId="38" priority="41" operator="greaterThan">
      <formula>1</formula>
    </cfRule>
    <cfRule type="cellIs" dxfId="37" priority="42" operator="equal">
      <formula>ISBLANK(AE391)</formula>
    </cfRule>
  </conditionalFormatting>
  <conditionalFormatting sqref="AF391 AF393">
    <cfRule type="cellIs" dxfId="36" priority="39" operator="greaterThan">
      <formula>0</formula>
    </cfRule>
  </conditionalFormatting>
  <conditionalFormatting sqref="AE392">
    <cfRule type="cellIs" dxfId="35" priority="36" operator="greaterThan">
      <formula>0</formula>
    </cfRule>
    <cfRule type="cellIs" dxfId="34" priority="37" operator="greaterThan">
      <formula>1</formula>
    </cfRule>
    <cfRule type="cellIs" dxfId="33" priority="38" operator="equal">
      <formula>ISBLANK(AE392)</formula>
    </cfRule>
  </conditionalFormatting>
  <conditionalFormatting sqref="AE396 AE398">
    <cfRule type="cellIs" dxfId="32" priority="32" operator="greaterThan">
      <formula>0</formula>
    </cfRule>
    <cfRule type="cellIs" dxfId="31" priority="33" operator="greaterThan">
      <formula>1</formula>
    </cfRule>
    <cfRule type="cellIs" dxfId="30" priority="34" operator="equal">
      <formula>ISBLANK(AE396)</formula>
    </cfRule>
  </conditionalFormatting>
  <conditionalFormatting sqref="AF396 AF398">
    <cfRule type="cellIs" dxfId="29" priority="31" operator="greaterThan">
      <formula>0</formula>
    </cfRule>
  </conditionalFormatting>
  <conditionalFormatting sqref="AE397">
    <cfRule type="cellIs" dxfId="28" priority="28" operator="greaterThan">
      <formula>0</formula>
    </cfRule>
    <cfRule type="cellIs" dxfId="27" priority="29" operator="greaterThan">
      <formula>1</formula>
    </cfRule>
    <cfRule type="cellIs" dxfId="26" priority="30" operator="equal">
      <formula>ISBLANK(AE397)</formula>
    </cfRule>
  </conditionalFormatting>
  <conditionalFormatting sqref="AF397">
    <cfRule type="cellIs" dxfId="25" priority="27" operator="greaterThan">
      <formula>0</formula>
    </cfRule>
  </conditionalFormatting>
  <conditionalFormatting sqref="U404">
    <cfRule type="cellIs" dxfId="24" priority="24" operator="greaterThan">
      <formula>0</formula>
    </cfRule>
    <cfRule type="cellIs" dxfId="23" priority="25" operator="greaterThan">
      <formula>1</formula>
    </cfRule>
    <cfRule type="cellIs" dxfId="22" priority="26" operator="equal">
      <formula>ISBLANK(U404)</formula>
    </cfRule>
  </conditionalFormatting>
  <conditionalFormatting sqref="V404">
    <cfRule type="cellIs" dxfId="21" priority="23" operator="greaterThan">
      <formula>0</formula>
    </cfRule>
  </conditionalFormatting>
  <conditionalFormatting sqref="AE404:AE405">
    <cfRule type="cellIs" dxfId="20" priority="20" operator="greaterThan">
      <formula>0</formula>
    </cfRule>
    <cfRule type="cellIs" dxfId="19" priority="21" operator="greaterThan">
      <formula>1</formula>
    </cfRule>
    <cfRule type="cellIs" dxfId="18" priority="22" operator="equal">
      <formula>ISBLANK(AE404)</formula>
    </cfRule>
  </conditionalFormatting>
  <conditionalFormatting sqref="AF404:AF405">
    <cfRule type="cellIs" dxfId="17" priority="19" operator="greaterThan">
      <formula>0</formula>
    </cfRule>
  </conditionalFormatting>
  <conditionalFormatting sqref="AE405">
    <cfRule type="cellIs" dxfId="16" priority="16" operator="greaterThan">
      <formula>0</formula>
    </cfRule>
    <cfRule type="cellIs" dxfId="15" priority="17" operator="greaterThan">
      <formula>1</formula>
    </cfRule>
    <cfRule type="cellIs" dxfId="14" priority="18" operator="equal">
      <formula>ISBLANK(AE405)</formula>
    </cfRule>
  </conditionalFormatting>
  <conditionalFormatting sqref="AF405">
    <cfRule type="cellIs" dxfId="13" priority="15" operator="greaterThan">
      <formula>0</formula>
    </cfRule>
  </conditionalFormatting>
  <conditionalFormatting sqref="V489:V491">
    <cfRule type="cellIs" dxfId="12" priority="14" operator="greaterThan">
      <formula>0</formula>
    </cfRule>
  </conditionalFormatting>
  <conditionalFormatting sqref="U487">
    <cfRule type="cellIs" dxfId="11" priority="11" operator="greaterThan">
      <formula>0</formula>
    </cfRule>
    <cfRule type="cellIs" dxfId="10" priority="12" operator="greaterThan">
      <formula>1</formula>
    </cfRule>
    <cfRule type="cellIs" dxfId="9" priority="13" operator="equal">
      <formula>ISBLANK(U487)</formula>
    </cfRule>
  </conditionalFormatting>
  <conditionalFormatting sqref="V487">
    <cfRule type="cellIs" dxfId="8" priority="10" operator="greaterThan">
      <formula>0</formula>
    </cfRule>
  </conditionalFormatting>
  <conditionalFormatting sqref="Y529:Y531">
    <cfRule type="cellIs" dxfId="7" priority="8" operator="greaterThan">
      <formula>0</formula>
    </cfRule>
  </conditionalFormatting>
  <conditionalFormatting sqref="AB526">
    <cfRule type="cellIs" dxfId="6" priority="9" operator="greaterThan">
      <formula>0</formula>
    </cfRule>
  </conditionalFormatting>
  <conditionalFormatting sqref="Y532:Y533">
    <cfRule type="cellIs" dxfId="5" priority="7" operator="greaterThan">
      <formula>0</formula>
    </cfRule>
  </conditionalFormatting>
  <conditionalFormatting sqref="Z92:AA92">
    <cfRule type="cellIs" dxfId="4" priority="1" operator="greaterThan">
      <formula>0</formula>
    </cfRule>
  </conditionalFormatting>
  <conditionalFormatting sqref="Z88:AA88">
    <cfRule type="cellIs" dxfId="3" priority="5" operator="greaterThan">
      <formula>0</formula>
    </cfRule>
  </conditionalFormatting>
  <conditionalFormatting sqref="Z89:AA89">
    <cfRule type="cellIs" dxfId="2" priority="4" operator="greaterThan">
      <formula>0</formula>
    </cfRule>
  </conditionalFormatting>
  <conditionalFormatting sqref="Z90:AA90">
    <cfRule type="cellIs" dxfId="1" priority="3" operator="greaterThan">
      <formula>0</formula>
    </cfRule>
  </conditionalFormatting>
  <conditionalFormatting sqref="Z91:AA91">
    <cfRule type="cellIs" dxfId="0" priority="2" operator="greaterThan">
      <formula>0</formula>
    </cfRule>
  </conditionalFormatting>
  <dataValidations count="7">
    <dataValidation type="list" allowBlank="1" showInputMessage="1" showErrorMessage="1" sqref="P125:P126 P130 P117 P139 P133 P137 Q421:Q422 P119:P120 AD41:AD48 Q369">
      <formula1>#REF!</formula1>
    </dataValidation>
    <dataValidation type="list" allowBlank="1" showInputMessage="1" showErrorMessage="1" sqref="P364">
      <formula1>$A$3:$A$4</formula1>
    </dataValidation>
    <dataValidation type="list" allowBlank="1" showInputMessage="1" showErrorMessage="1" sqref="P216 P218 P222:P223 P228 P245:P246 P409 P406:P407 P411 P413:P415 P421:P422 P417 P424 P428 P426 P431 P250 P265 P279 P292 P304:P306 P313:P314 P296:P297 P332 P336 P367 P394 P384 P388 P369 P267:P268 P338:P342 P344:P345 P391:P392 P396:P397 P487 P526 P480 P474 P493 P529 P435 P534">
      <formula1>$A$2:$A$2</formula1>
    </dataValidation>
    <dataValidation allowBlank="1" showInputMessage="1" showErrorMessage="1" prompt="Error - Seleccione en formato dia, mes, año, valide que se encuentre dentro del rando del 01/01/2106 y el 31/12/2016" sqref="AA195"/>
    <dataValidation type="list" allowBlank="1" showErrorMessage="1" sqref="P166:P167 P170:P171 P148:P149 P143:P145 P159:P160 P152:P153 P155:P157 P162:P163 P515 P518:P519 P509:P511 P521:P524 P315:P316 P322">
      <formula1>$A$2</formula1>
    </dataValidation>
    <dataValidation type="list" allowBlank="1" showInputMessage="1" showErrorMessage="1" sqref="Z88:AA92">
      <formula1>Responsabilidades</formula1>
    </dataValidation>
    <dataValidation type="list" allowBlank="1" showInputMessage="1" showErrorMessage="1" sqref="P6 P11:P18 P30 P24:P28 P55:P58 P62:P63 P65 P68 P70 P76 P78:P79 P84 P87 P93:P94 P98 P104:P107 P21 P112">
      <formula1>$A$2:$A$3</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x14:formula1>
            <xm:f>'[3]Listas Plantilla'!#REF!</xm:f>
          </x14:formula1>
          <xm:sqref>J125:J126 J130 Q125:T126 Q130:T130</xm:sqref>
        </x14:dataValidation>
        <x14:dataValidation type="list" allowBlank="1" showInputMessage="1" showErrorMessage="1">
          <x14:formula1>
            <xm:f>'[4]Listas Plantilla'!#REF!</xm:f>
          </x14:formula1>
          <xm:sqref>Q529 Q474 Q534</xm:sqref>
        </x14:dataValidation>
        <x14:dataValidation type="list" allowBlank="1" showInputMessage="1" showErrorMessage="1">
          <x14:formula1>
            <xm:f>'[5]Listas Plantilla'!#REF!</xm:f>
          </x14:formula1>
          <xm:sqref>Q338:Q340 Q399:Q404 Q487</xm:sqref>
        </x14:dataValidation>
        <x14:dataValidation type="list" allowBlank="1" showInputMessage="1" showErrorMessage="1">
          <x14:formula1>
            <xm:f>'[6]Listas Plantilla'!#REF!</xm:f>
          </x14:formula1>
          <xm:sqref>Q279 Q292 Q304:Q306 Q313:Q314 Q296:Q297</xm:sqref>
        </x14:dataValidation>
        <x14:dataValidation type="list" allowBlank="1" showInputMessage="1" showErrorMessage="1">
          <x14:formula1>
            <xm:f>'[7]Listas Plantilla'!#REF!</xm:f>
          </x14:formula1>
          <xm:sqref>Q407 Q411 Q413:Q415</xm:sqref>
        </x14:dataValidation>
        <x14:dataValidation type="list" allowBlank="1" showInputMessage="1" showErrorMessage="1">
          <x14:formula1>
            <xm:f>'[8]Listas Plantilla'!#REF!</xm:f>
          </x14:formula1>
          <xm:sqref>Q394 Q218 Q222:Q223 Q228 Q245:Q246 Q216 Q250 Q265 Q268 Q332 Q336 Q364 Q367 Q384 Q388 Q41:Q42</xm:sqref>
        </x14:dataValidation>
        <x14:dataValidation type="list" allowBlank="1" showInputMessage="1" showErrorMessage="1">
          <x14:formula1>
            <xm:f>'[9]Listas Plantilla'!#REF!</xm:f>
          </x14:formula1>
          <xm:sqref>Q117:T117 Q133:T133 Q137:T137 Q139:T139 AD117:AD119 Q119:T119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54"/>
  <sheetViews>
    <sheetView showGridLines="0" topLeftCell="C1" zoomScale="80" zoomScaleNormal="80" workbookViewId="0">
      <pane ySplit="5" topLeftCell="A103" activePane="bottomLeft" state="frozen"/>
      <selection pane="bottomLeft" activeCell="H104" sqref="H104"/>
    </sheetView>
  </sheetViews>
  <sheetFormatPr baseColWidth="10" defaultRowHeight="15" x14ac:dyDescent="0.25"/>
  <cols>
    <col min="1" max="1" width="11.7109375" style="2" customWidth="1"/>
    <col min="2" max="2" width="17" style="2" customWidth="1"/>
    <col min="3" max="3" width="19.5703125" style="2" customWidth="1"/>
    <col min="4" max="4" width="15.5703125" style="2" customWidth="1"/>
    <col min="5" max="5" width="23.28515625" style="2" customWidth="1"/>
    <col min="6" max="6" width="14.5703125" style="2" bestFit="1" customWidth="1"/>
    <col min="7" max="7" width="19.42578125" style="2" customWidth="1"/>
    <col min="8" max="8" width="11.42578125" style="2"/>
    <col min="9" max="9" width="22" style="2" customWidth="1"/>
    <col min="10" max="10" width="31.42578125" style="2" customWidth="1"/>
    <col min="11" max="11" width="42.140625" style="2" customWidth="1"/>
    <col min="12" max="12" width="18.85546875" style="2" customWidth="1"/>
    <col min="13" max="13" width="36.7109375" style="2" bestFit="1" customWidth="1"/>
    <col min="14" max="14" width="17.85546875" style="2" customWidth="1"/>
    <col min="15" max="15" width="15.28515625" style="2" bestFit="1" customWidth="1"/>
    <col min="16" max="16" width="29.5703125" style="2" customWidth="1"/>
    <col min="17" max="16384" width="11.42578125" style="2"/>
  </cols>
  <sheetData>
    <row r="1" spans="1:18" ht="39" customHeight="1" x14ac:dyDescent="0.25">
      <c r="A1" s="1"/>
      <c r="B1" s="1"/>
      <c r="C1" s="1"/>
      <c r="D1" s="1"/>
      <c r="E1" s="1"/>
      <c r="F1" s="1"/>
      <c r="G1" s="1"/>
      <c r="H1" s="1"/>
      <c r="I1" s="1"/>
      <c r="J1" s="1"/>
      <c r="K1" s="1"/>
      <c r="L1" s="1"/>
      <c r="M1" s="1"/>
      <c r="N1" s="1"/>
      <c r="O1" s="1"/>
      <c r="P1" s="1"/>
      <c r="Q1" s="1"/>
      <c r="R1" s="1"/>
    </row>
    <row r="2" spans="1:18" ht="21" x14ac:dyDescent="0.25">
      <c r="A2" s="1143" t="s">
        <v>0</v>
      </c>
      <c r="B2" s="1143"/>
      <c r="C2" s="1143"/>
      <c r="D2" s="1143"/>
      <c r="E2" s="1143"/>
      <c r="F2" s="1143"/>
      <c r="G2" s="1143"/>
      <c r="H2" s="1143"/>
      <c r="I2" s="1143"/>
      <c r="J2" s="1143"/>
      <c r="K2" s="1143"/>
      <c r="L2" s="1143"/>
      <c r="M2" s="1143"/>
      <c r="N2" s="1"/>
      <c r="O2" s="1"/>
      <c r="P2" s="1"/>
      <c r="Q2" s="1"/>
      <c r="R2" s="1"/>
    </row>
    <row r="3" spans="1:18" ht="15.75" thickBot="1" x14ac:dyDescent="0.3"/>
    <row r="4" spans="1:18" ht="33" thickTop="1" thickBot="1" x14ac:dyDescent="0.55000000000000004">
      <c r="A4" s="1144" t="s">
        <v>1</v>
      </c>
      <c r="B4" s="1145"/>
      <c r="C4" s="1145"/>
      <c r="D4" s="1145"/>
      <c r="E4" s="1145"/>
      <c r="F4" s="1145"/>
      <c r="G4" s="1145"/>
      <c r="H4" s="1145"/>
      <c r="I4" s="1145"/>
      <c r="J4" s="1145"/>
      <c r="K4" s="1145"/>
      <c r="L4" s="1145"/>
      <c r="M4" s="1145"/>
      <c r="N4" s="1145"/>
      <c r="O4" s="1145"/>
      <c r="P4" s="1146"/>
    </row>
    <row r="5" spans="1:18" ht="51" customHeight="1" thickTop="1" thickBot="1" x14ac:dyDescent="0.3">
      <c r="A5" s="656" t="s">
        <v>2</v>
      </c>
      <c r="B5" s="658" t="s">
        <v>3</v>
      </c>
      <c r="C5" s="658" t="s">
        <v>4</v>
      </c>
      <c r="D5" s="658" t="s">
        <v>5</v>
      </c>
      <c r="E5" s="658" t="s">
        <v>6</v>
      </c>
      <c r="F5" s="658" t="s">
        <v>7</v>
      </c>
      <c r="G5" s="658" t="s">
        <v>8</v>
      </c>
      <c r="H5" s="658" t="s">
        <v>9</v>
      </c>
      <c r="I5" s="658" t="s">
        <v>10</v>
      </c>
      <c r="J5" s="658" t="s">
        <v>11</v>
      </c>
      <c r="K5" s="658" t="s">
        <v>12</v>
      </c>
      <c r="L5" s="658" t="s">
        <v>13</v>
      </c>
      <c r="M5" s="658" t="s">
        <v>12</v>
      </c>
      <c r="N5" s="657" t="s">
        <v>14</v>
      </c>
      <c r="O5" s="658" t="s">
        <v>15</v>
      </c>
      <c r="P5" s="658" t="s">
        <v>16</v>
      </c>
    </row>
    <row r="6" spans="1:18" ht="111" customHeight="1" thickBot="1" x14ac:dyDescent="0.3">
      <c r="A6" s="663">
        <v>1</v>
      </c>
      <c r="B6" s="681">
        <v>43185</v>
      </c>
      <c r="C6" s="682" t="s">
        <v>17</v>
      </c>
      <c r="D6" s="664" t="s">
        <v>18</v>
      </c>
      <c r="E6" s="682" t="s">
        <v>19</v>
      </c>
      <c r="F6" s="665" t="s">
        <v>20</v>
      </c>
      <c r="G6" s="665" t="s">
        <v>21</v>
      </c>
      <c r="H6" s="683" t="s">
        <v>22</v>
      </c>
      <c r="I6" s="684">
        <v>6</v>
      </c>
      <c r="J6" s="684">
        <v>5</v>
      </c>
      <c r="K6" s="685" t="s">
        <v>23</v>
      </c>
      <c r="L6" s="665" t="s">
        <v>44</v>
      </c>
      <c r="M6" s="666" t="s">
        <v>42</v>
      </c>
      <c r="N6" s="686" t="s">
        <v>43</v>
      </c>
      <c r="O6" s="667">
        <v>43200</v>
      </c>
      <c r="P6" s="668"/>
    </row>
    <row r="7" spans="1:18" ht="105" customHeight="1" thickTop="1" thickBot="1" x14ac:dyDescent="0.35">
      <c r="A7" s="725">
        <v>2</v>
      </c>
      <c r="B7" s="687">
        <v>43185</v>
      </c>
      <c r="C7" s="688" t="s">
        <v>17</v>
      </c>
      <c r="D7" s="669" t="s">
        <v>18</v>
      </c>
      <c r="E7" s="688" t="s">
        <v>19</v>
      </c>
      <c r="F7" s="670" t="s">
        <v>24</v>
      </c>
      <c r="G7" s="670" t="s">
        <v>25</v>
      </c>
      <c r="H7" s="689">
        <v>8</v>
      </c>
      <c r="I7" s="687">
        <v>43159</v>
      </c>
      <c r="J7" s="687">
        <v>43189</v>
      </c>
      <c r="K7" s="690" t="s">
        <v>26</v>
      </c>
      <c r="L7" s="670" t="s">
        <v>44</v>
      </c>
      <c r="M7" s="671" t="s">
        <v>42</v>
      </c>
      <c r="N7" s="691" t="s">
        <v>43</v>
      </c>
      <c r="O7" s="672">
        <v>43200</v>
      </c>
      <c r="P7" s="677"/>
    </row>
    <row r="8" spans="1:18" ht="301.5" customHeight="1" thickTop="1" thickBot="1" x14ac:dyDescent="0.35">
      <c r="A8" s="725">
        <v>3</v>
      </c>
      <c r="B8" s="687">
        <v>43185</v>
      </c>
      <c r="C8" s="688" t="s">
        <v>17</v>
      </c>
      <c r="D8" s="669" t="s">
        <v>18</v>
      </c>
      <c r="E8" s="688" t="s">
        <v>19</v>
      </c>
      <c r="F8" s="670" t="s">
        <v>20</v>
      </c>
      <c r="G8" s="692" t="s">
        <v>27</v>
      </c>
      <c r="H8" s="689" t="s">
        <v>28</v>
      </c>
      <c r="I8" s="688" t="s">
        <v>29</v>
      </c>
      <c r="J8" s="688" t="s">
        <v>30</v>
      </c>
      <c r="K8" s="690" t="s">
        <v>31</v>
      </c>
      <c r="L8" s="670" t="s">
        <v>1501</v>
      </c>
      <c r="M8" s="671" t="s">
        <v>1502</v>
      </c>
      <c r="N8" s="691" t="s">
        <v>43</v>
      </c>
      <c r="O8" s="672">
        <v>43200</v>
      </c>
      <c r="P8" s="677"/>
    </row>
    <row r="9" spans="1:18" ht="229.5" customHeight="1" thickTop="1" thickBot="1" x14ac:dyDescent="0.35">
      <c r="A9" s="726">
        <v>4</v>
      </c>
      <c r="B9" s="693">
        <v>43185</v>
      </c>
      <c r="C9" s="694" t="s">
        <v>17</v>
      </c>
      <c r="D9" s="659" t="s">
        <v>18</v>
      </c>
      <c r="E9" s="694" t="s">
        <v>19</v>
      </c>
      <c r="F9" s="660" t="s">
        <v>24</v>
      </c>
      <c r="G9" s="660" t="s">
        <v>1526</v>
      </c>
      <c r="H9" s="695">
        <v>66</v>
      </c>
      <c r="I9" s="696" t="s">
        <v>33</v>
      </c>
      <c r="J9" s="696" t="s">
        <v>34</v>
      </c>
      <c r="K9" s="696" t="s">
        <v>35</v>
      </c>
      <c r="L9" s="660" t="s">
        <v>44</v>
      </c>
      <c r="M9" s="661" t="s">
        <v>42</v>
      </c>
      <c r="N9" s="697" t="s">
        <v>43</v>
      </c>
      <c r="O9" s="662">
        <v>43200</v>
      </c>
      <c r="P9" s="678"/>
    </row>
    <row r="10" spans="1:18" ht="118.5" customHeight="1" thickTop="1" thickBot="1" x14ac:dyDescent="0.35">
      <c r="A10" s="727">
        <v>5</v>
      </c>
      <c r="B10" s="698">
        <v>43185</v>
      </c>
      <c r="C10" s="699" t="s">
        <v>17</v>
      </c>
      <c r="D10" s="673" t="s">
        <v>18</v>
      </c>
      <c r="E10" s="699" t="s">
        <v>19</v>
      </c>
      <c r="F10" s="674" t="s">
        <v>24</v>
      </c>
      <c r="G10" s="674" t="s">
        <v>36</v>
      </c>
      <c r="H10" s="700">
        <v>88</v>
      </c>
      <c r="I10" s="701">
        <v>43281</v>
      </c>
      <c r="J10" s="698">
        <v>43434</v>
      </c>
      <c r="K10" s="702" t="s">
        <v>37</v>
      </c>
      <c r="L10" s="674" t="s">
        <v>44</v>
      </c>
      <c r="M10" s="675" t="s">
        <v>42</v>
      </c>
      <c r="N10" s="691" t="s">
        <v>43</v>
      </c>
      <c r="O10" s="676">
        <v>43200</v>
      </c>
      <c r="P10" s="679"/>
    </row>
    <row r="11" spans="1:18" ht="190.5" customHeight="1" thickTop="1" thickBot="1" x14ac:dyDescent="0.35">
      <c r="A11" s="725">
        <v>6</v>
      </c>
      <c r="B11" s="687">
        <v>43185</v>
      </c>
      <c r="C11" s="688" t="s">
        <v>17</v>
      </c>
      <c r="D11" s="669" t="s">
        <v>18</v>
      </c>
      <c r="E11" s="688" t="s">
        <v>19</v>
      </c>
      <c r="F11" s="670" t="s">
        <v>24</v>
      </c>
      <c r="G11" s="670" t="s">
        <v>25</v>
      </c>
      <c r="H11" s="689">
        <v>25</v>
      </c>
      <c r="I11" s="703">
        <v>43132</v>
      </c>
      <c r="J11" s="687">
        <v>43266</v>
      </c>
      <c r="K11" s="690" t="s">
        <v>38</v>
      </c>
      <c r="L11" s="670" t="s">
        <v>44</v>
      </c>
      <c r="M11" s="671" t="s">
        <v>42</v>
      </c>
      <c r="N11" s="691" t="s">
        <v>43</v>
      </c>
      <c r="O11" s="672">
        <v>43200</v>
      </c>
      <c r="P11" s="677"/>
    </row>
    <row r="12" spans="1:18" ht="180" customHeight="1" thickTop="1" thickBot="1" x14ac:dyDescent="0.35">
      <c r="A12" s="725">
        <v>7</v>
      </c>
      <c r="B12" s="687">
        <v>43185</v>
      </c>
      <c r="C12" s="688" t="s">
        <v>17</v>
      </c>
      <c r="D12" s="669" t="s">
        <v>18</v>
      </c>
      <c r="E12" s="688" t="s">
        <v>19</v>
      </c>
      <c r="F12" s="670" t="s">
        <v>24</v>
      </c>
      <c r="G12" s="670" t="s">
        <v>36</v>
      </c>
      <c r="H12" s="692">
        <v>25</v>
      </c>
      <c r="I12" s="703">
        <v>43281</v>
      </c>
      <c r="J12" s="703">
        <v>43434</v>
      </c>
      <c r="K12" s="690" t="s">
        <v>38</v>
      </c>
      <c r="L12" s="670" t="s">
        <v>44</v>
      </c>
      <c r="M12" s="671" t="s">
        <v>42</v>
      </c>
      <c r="N12" s="691" t="s">
        <v>43</v>
      </c>
      <c r="O12" s="672">
        <v>43200</v>
      </c>
      <c r="P12" s="677"/>
    </row>
    <row r="13" spans="1:18" ht="195" customHeight="1" thickTop="1" thickBot="1" x14ac:dyDescent="0.35">
      <c r="A13" s="725">
        <v>8</v>
      </c>
      <c r="B13" s="687">
        <v>43185</v>
      </c>
      <c r="C13" s="688" t="s">
        <v>17</v>
      </c>
      <c r="D13" s="669" t="s">
        <v>18</v>
      </c>
      <c r="E13" s="688" t="s">
        <v>19</v>
      </c>
      <c r="F13" s="670" t="s">
        <v>24</v>
      </c>
      <c r="G13" s="670" t="s">
        <v>25</v>
      </c>
      <c r="H13" s="692">
        <v>26</v>
      </c>
      <c r="I13" s="703">
        <v>43281</v>
      </c>
      <c r="J13" s="703">
        <v>43313</v>
      </c>
      <c r="K13" s="690" t="s">
        <v>38</v>
      </c>
      <c r="L13" s="670" t="s">
        <v>44</v>
      </c>
      <c r="M13" s="671" t="s">
        <v>42</v>
      </c>
      <c r="N13" s="691" t="s">
        <v>43</v>
      </c>
      <c r="O13" s="672">
        <v>43200</v>
      </c>
      <c r="P13" s="677"/>
    </row>
    <row r="14" spans="1:18" ht="200.25" customHeight="1" thickTop="1" thickBot="1" x14ac:dyDescent="0.35">
      <c r="A14" s="725">
        <v>9</v>
      </c>
      <c r="B14" s="687">
        <v>43185</v>
      </c>
      <c r="C14" s="688" t="s">
        <v>17</v>
      </c>
      <c r="D14" s="669" t="s">
        <v>18</v>
      </c>
      <c r="E14" s="688" t="s">
        <v>19</v>
      </c>
      <c r="F14" s="670" t="s">
        <v>24</v>
      </c>
      <c r="G14" s="670" t="s">
        <v>36</v>
      </c>
      <c r="H14" s="692">
        <v>26</v>
      </c>
      <c r="I14" s="703">
        <v>43373</v>
      </c>
      <c r="J14" s="703">
        <v>43434</v>
      </c>
      <c r="K14" s="690" t="s">
        <v>38</v>
      </c>
      <c r="L14" s="670" t="s">
        <v>44</v>
      </c>
      <c r="M14" s="671" t="s">
        <v>42</v>
      </c>
      <c r="N14" s="691" t="s">
        <v>43</v>
      </c>
      <c r="O14" s="672">
        <v>43200</v>
      </c>
      <c r="P14" s="677"/>
    </row>
    <row r="15" spans="1:18" ht="192.75" customHeight="1" thickTop="1" thickBot="1" x14ac:dyDescent="0.35">
      <c r="A15" s="725">
        <v>10</v>
      </c>
      <c r="B15" s="687">
        <v>43185</v>
      </c>
      <c r="C15" s="688" t="s">
        <v>17</v>
      </c>
      <c r="D15" s="669" t="s">
        <v>18</v>
      </c>
      <c r="E15" s="688" t="s">
        <v>19</v>
      </c>
      <c r="F15" s="670" t="s">
        <v>24</v>
      </c>
      <c r="G15" s="670" t="s">
        <v>25</v>
      </c>
      <c r="H15" s="692">
        <v>27</v>
      </c>
      <c r="I15" s="687">
        <v>43374</v>
      </c>
      <c r="J15" s="704">
        <v>43405</v>
      </c>
      <c r="K15" s="690" t="s">
        <v>38</v>
      </c>
      <c r="L15" s="670" t="s">
        <v>44</v>
      </c>
      <c r="M15" s="671" t="s">
        <v>42</v>
      </c>
      <c r="N15" s="691" t="s">
        <v>43</v>
      </c>
      <c r="O15" s="672">
        <v>43200</v>
      </c>
      <c r="P15" s="677"/>
    </row>
    <row r="16" spans="1:18" ht="116.25" customHeight="1" thickTop="1" thickBot="1" x14ac:dyDescent="0.35">
      <c r="A16" s="725">
        <v>11</v>
      </c>
      <c r="B16" s="687">
        <v>43199</v>
      </c>
      <c r="C16" s="688" t="s">
        <v>17</v>
      </c>
      <c r="D16" s="669" t="s">
        <v>18</v>
      </c>
      <c r="E16" s="688" t="s">
        <v>19</v>
      </c>
      <c r="F16" s="670" t="s">
        <v>24</v>
      </c>
      <c r="G16" s="670" t="s">
        <v>36</v>
      </c>
      <c r="H16" s="692">
        <v>13</v>
      </c>
      <c r="I16" s="703">
        <v>43189</v>
      </c>
      <c r="J16" s="703">
        <v>43251</v>
      </c>
      <c r="K16" s="690" t="s">
        <v>39</v>
      </c>
      <c r="L16" s="670" t="s">
        <v>44</v>
      </c>
      <c r="M16" s="671" t="s">
        <v>42</v>
      </c>
      <c r="N16" s="691" t="s">
        <v>43</v>
      </c>
      <c r="O16" s="672">
        <v>43200</v>
      </c>
      <c r="P16" s="677"/>
    </row>
    <row r="17" spans="1:16" ht="138" customHeight="1" thickTop="1" thickBot="1" x14ac:dyDescent="0.35">
      <c r="A17" s="705">
        <v>12</v>
      </c>
      <c r="B17" s="706">
        <v>43192</v>
      </c>
      <c r="C17" s="706" t="s">
        <v>1503</v>
      </c>
      <c r="D17" s="688" t="s">
        <v>18</v>
      </c>
      <c r="E17" s="688" t="s">
        <v>1504</v>
      </c>
      <c r="F17" s="688" t="s">
        <v>24</v>
      </c>
      <c r="G17" s="688" t="s">
        <v>1505</v>
      </c>
      <c r="H17" s="707">
        <v>120</v>
      </c>
      <c r="I17" s="687">
        <v>43236</v>
      </c>
      <c r="J17" s="687">
        <v>43313</v>
      </c>
      <c r="K17" s="690" t="s">
        <v>1506</v>
      </c>
      <c r="L17" s="670" t="s">
        <v>44</v>
      </c>
      <c r="M17" s="671" t="s">
        <v>42</v>
      </c>
      <c r="N17" s="691" t="s">
        <v>43</v>
      </c>
      <c r="O17" s="672">
        <v>43200</v>
      </c>
      <c r="P17" s="680"/>
    </row>
    <row r="18" spans="1:16" ht="124.5" customHeight="1" thickTop="1" thickBot="1" x14ac:dyDescent="0.35">
      <c r="A18" s="705">
        <v>13</v>
      </c>
      <c r="B18" s="706">
        <v>43192</v>
      </c>
      <c r="C18" s="706" t="s">
        <v>1503</v>
      </c>
      <c r="D18" s="688" t="s">
        <v>18</v>
      </c>
      <c r="E18" s="688" t="s">
        <v>1504</v>
      </c>
      <c r="F18" s="688" t="s">
        <v>24</v>
      </c>
      <c r="G18" s="688" t="s">
        <v>1507</v>
      </c>
      <c r="H18" s="707">
        <v>120</v>
      </c>
      <c r="I18" s="687">
        <v>43373</v>
      </c>
      <c r="J18" s="687">
        <v>43449</v>
      </c>
      <c r="K18" s="690" t="s">
        <v>1506</v>
      </c>
      <c r="L18" s="670" t="s">
        <v>44</v>
      </c>
      <c r="M18" s="671" t="s">
        <v>42</v>
      </c>
      <c r="N18" s="691" t="s">
        <v>43</v>
      </c>
      <c r="O18" s="672">
        <v>43200</v>
      </c>
      <c r="P18" s="680"/>
    </row>
    <row r="19" spans="1:16" ht="99" customHeight="1" thickTop="1" thickBot="1" x14ac:dyDescent="0.35">
      <c r="A19" s="705">
        <v>14</v>
      </c>
      <c r="B19" s="706">
        <v>43192</v>
      </c>
      <c r="C19" s="706" t="s">
        <v>1503</v>
      </c>
      <c r="D19" s="688" t="s">
        <v>18</v>
      </c>
      <c r="E19" s="688" t="s">
        <v>1504</v>
      </c>
      <c r="F19" s="688" t="s">
        <v>24</v>
      </c>
      <c r="G19" s="688" t="s">
        <v>1505</v>
      </c>
      <c r="H19" s="707">
        <v>122</v>
      </c>
      <c r="I19" s="687">
        <v>43374</v>
      </c>
      <c r="J19" s="687">
        <v>43241</v>
      </c>
      <c r="K19" s="690" t="s">
        <v>1508</v>
      </c>
      <c r="L19" s="670" t="s">
        <v>44</v>
      </c>
      <c r="M19" s="671" t="s">
        <v>42</v>
      </c>
      <c r="N19" s="691" t="s">
        <v>43</v>
      </c>
      <c r="O19" s="672">
        <v>43200</v>
      </c>
      <c r="P19" s="680"/>
    </row>
    <row r="20" spans="1:16" ht="116.25" customHeight="1" thickTop="1" thickBot="1" x14ac:dyDescent="0.35">
      <c r="A20" s="705">
        <v>15</v>
      </c>
      <c r="B20" s="706">
        <v>43192</v>
      </c>
      <c r="C20" s="706" t="s">
        <v>1503</v>
      </c>
      <c r="D20" s="688" t="s">
        <v>18</v>
      </c>
      <c r="E20" s="688" t="s">
        <v>1504</v>
      </c>
      <c r="F20" s="688" t="s">
        <v>24</v>
      </c>
      <c r="G20" s="688" t="s">
        <v>1507</v>
      </c>
      <c r="H20" s="707">
        <v>122</v>
      </c>
      <c r="I20" s="687">
        <v>43385</v>
      </c>
      <c r="J20" s="687">
        <v>43252</v>
      </c>
      <c r="K20" s="690" t="s">
        <v>1508</v>
      </c>
      <c r="L20" s="670" t="s">
        <v>44</v>
      </c>
      <c r="M20" s="671" t="s">
        <v>42</v>
      </c>
      <c r="N20" s="691" t="s">
        <v>43</v>
      </c>
      <c r="O20" s="672">
        <v>43200</v>
      </c>
      <c r="P20" s="680"/>
    </row>
    <row r="21" spans="1:16" ht="90" customHeight="1" thickTop="1" thickBot="1" x14ac:dyDescent="0.35">
      <c r="A21" s="705">
        <v>16</v>
      </c>
      <c r="B21" s="706">
        <v>43195</v>
      </c>
      <c r="C21" s="706" t="s">
        <v>1503</v>
      </c>
      <c r="D21" s="688" t="s">
        <v>18</v>
      </c>
      <c r="E21" s="688" t="s">
        <v>1504</v>
      </c>
      <c r="F21" s="688" t="s">
        <v>24</v>
      </c>
      <c r="G21" s="688" t="s">
        <v>1509</v>
      </c>
      <c r="H21" s="707">
        <v>116</v>
      </c>
      <c r="I21" s="687" t="s">
        <v>97</v>
      </c>
      <c r="J21" s="687" t="s">
        <v>259</v>
      </c>
      <c r="K21" s="690" t="s">
        <v>1510</v>
      </c>
      <c r="L21" s="670" t="s">
        <v>44</v>
      </c>
      <c r="M21" s="671" t="s">
        <v>42</v>
      </c>
      <c r="N21" s="691" t="s">
        <v>43</v>
      </c>
      <c r="O21" s="672">
        <v>43200</v>
      </c>
      <c r="P21" s="680"/>
    </row>
    <row r="22" spans="1:16" ht="51" thickTop="1" thickBot="1" x14ac:dyDescent="0.35">
      <c r="A22" s="705">
        <v>17</v>
      </c>
      <c r="B22" s="706">
        <v>43195</v>
      </c>
      <c r="C22" s="706" t="s">
        <v>1503</v>
      </c>
      <c r="D22" s="688" t="s">
        <v>18</v>
      </c>
      <c r="E22" s="688" t="s">
        <v>1504</v>
      </c>
      <c r="F22" s="688" t="s">
        <v>24</v>
      </c>
      <c r="G22" s="688" t="s">
        <v>1509</v>
      </c>
      <c r="H22" s="707">
        <v>117</v>
      </c>
      <c r="I22" s="687" t="s">
        <v>97</v>
      </c>
      <c r="J22" s="687" t="s">
        <v>259</v>
      </c>
      <c r="K22" s="690" t="s">
        <v>1510</v>
      </c>
      <c r="L22" s="670" t="s">
        <v>44</v>
      </c>
      <c r="M22" s="671" t="s">
        <v>42</v>
      </c>
      <c r="N22" s="691" t="s">
        <v>43</v>
      </c>
      <c r="O22" s="672">
        <v>43200</v>
      </c>
      <c r="P22" s="680"/>
    </row>
    <row r="23" spans="1:16" ht="79.5" customHeight="1" thickTop="1" thickBot="1" x14ac:dyDescent="0.35">
      <c r="A23" s="705">
        <v>18</v>
      </c>
      <c r="B23" s="706">
        <v>43195</v>
      </c>
      <c r="C23" s="706" t="s">
        <v>1503</v>
      </c>
      <c r="D23" s="688" t="s">
        <v>18</v>
      </c>
      <c r="E23" s="688" t="s">
        <v>1504</v>
      </c>
      <c r="F23" s="688" t="s">
        <v>24</v>
      </c>
      <c r="G23" s="688" t="s">
        <v>1509</v>
      </c>
      <c r="H23" s="707">
        <v>118</v>
      </c>
      <c r="I23" s="687" t="s">
        <v>97</v>
      </c>
      <c r="J23" s="687" t="s">
        <v>259</v>
      </c>
      <c r="K23" s="690" t="s">
        <v>1510</v>
      </c>
      <c r="L23" s="670" t="s">
        <v>44</v>
      </c>
      <c r="M23" s="671" t="s">
        <v>42</v>
      </c>
      <c r="N23" s="691" t="s">
        <v>43</v>
      </c>
      <c r="O23" s="672">
        <v>43200</v>
      </c>
      <c r="P23" s="680"/>
    </row>
    <row r="24" spans="1:16" ht="90.75" customHeight="1" thickTop="1" thickBot="1" x14ac:dyDescent="0.35">
      <c r="A24" s="705">
        <v>19</v>
      </c>
      <c r="B24" s="706">
        <v>43195</v>
      </c>
      <c r="C24" s="706" t="s">
        <v>1503</v>
      </c>
      <c r="D24" s="688" t="s">
        <v>18</v>
      </c>
      <c r="E24" s="688" t="s">
        <v>1504</v>
      </c>
      <c r="F24" s="688" t="s">
        <v>24</v>
      </c>
      <c r="G24" s="688" t="s">
        <v>1509</v>
      </c>
      <c r="H24" s="707">
        <v>126</v>
      </c>
      <c r="I24" s="687" t="s">
        <v>97</v>
      </c>
      <c r="J24" s="687" t="s">
        <v>259</v>
      </c>
      <c r="K24" s="690" t="s">
        <v>1511</v>
      </c>
      <c r="L24" s="670" t="s">
        <v>44</v>
      </c>
      <c r="M24" s="671" t="s">
        <v>42</v>
      </c>
      <c r="N24" s="691" t="s">
        <v>43</v>
      </c>
      <c r="O24" s="672">
        <v>43200</v>
      </c>
      <c r="P24" s="680"/>
    </row>
    <row r="25" spans="1:16" ht="86.25" customHeight="1" thickTop="1" thickBot="1" x14ac:dyDescent="0.35">
      <c r="A25" s="705">
        <v>20</v>
      </c>
      <c r="B25" s="706">
        <v>43195</v>
      </c>
      <c r="C25" s="706" t="s">
        <v>1503</v>
      </c>
      <c r="D25" s="688" t="s">
        <v>18</v>
      </c>
      <c r="E25" s="688" t="s">
        <v>1504</v>
      </c>
      <c r="F25" s="688" t="s">
        <v>24</v>
      </c>
      <c r="G25" s="688" t="s">
        <v>1509</v>
      </c>
      <c r="H25" s="707">
        <v>127</v>
      </c>
      <c r="I25" s="687" t="s">
        <v>97</v>
      </c>
      <c r="J25" s="687" t="s">
        <v>259</v>
      </c>
      <c r="K25" s="690" t="s">
        <v>1511</v>
      </c>
      <c r="L25" s="670" t="s">
        <v>44</v>
      </c>
      <c r="M25" s="671" t="s">
        <v>42</v>
      </c>
      <c r="N25" s="691" t="s">
        <v>43</v>
      </c>
      <c r="O25" s="672">
        <v>43200</v>
      </c>
      <c r="P25" s="680"/>
    </row>
    <row r="26" spans="1:16" ht="55.5" customHeight="1" thickTop="1" thickBot="1" x14ac:dyDescent="0.35">
      <c r="A26" s="705">
        <v>21</v>
      </c>
      <c r="B26" s="706">
        <v>43195</v>
      </c>
      <c r="C26" s="706" t="s">
        <v>1503</v>
      </c>
      <c r="D26" s="688" t="s">
        <v>18</v>
      </c>
      <c r="E26" s="688" t="s">
        <v>1504</v>
      </c>
      <c r="F26" s="688" t="s">
        <v>24</v>
      </c>
      <c r="G26" s="688" t="s">
        <v>1505</v>
      </c>
      <c r="H26" s="707">
        <v>115</v>
      </c>
      <c r="I26" s="687">
        <v>43132</v>
      </c>
      <c r="J26" s="687">
        <v>43374</v>
      </c>
      <c r="K26" s="690" t="s">
        <v>1512</v>
      </c>
      <c r="L26" s="670" t="s">
        <v>44</v>
      </c>
      <c r="M26" s="671" t="s">
        <v>42</v>
      </c>
      <c r="N26" s="691" t="s">
        <v>43</v>
      </c>
      <c r="O26" s="672">
        <v>43200</v>
      </c>
      <c r="P26" s="680"/>
    </row>
    <row r="27" spans="1:16" ht="54.75" customHeight="1" thickTop="1" thickBot="1" x14ac:dyDescent="0.35">
      <c r="A27" s="705">
        <v>22</v>
      </c>
      <c r="B27" s="706">
        <v>43195</v>
      </c>
      <c r="C27" s="706" t="s">
        <v>1503</v>
      </c>
      <c r="D27" s="688" t="s">
        <v>18</v>
      </c>
      <c r="E27" s="688" t="s">
        <v>1504</v>
      </c>
      <c r="F27" s="688" t="s">
        <v>24</v>
      </c>
      <c r="G27" s="688" t="s">
        <v>1507</v>
      </c>
      <c r="H27" s="707">
        <v>115</v>
      </c>
      <c r="I27" s="687">
        <v>43190</v>
      </c>
      <c r="J27" s="687">
        <v>43404</v>
      </c>
      <c r="K27" s="690" t="s">
        <v>1512</v>
      </c>
      <c r="L27" s="670" t="s">
        <v>44</v>
      </c>
      <c r="M27" s="671" t="s">
        <v>42</v>
      </c>
      <c r="N27" s="691" t="s">
        <v>43</v>
      </c>
      <c r="O27" s="672">
        <v>43200</v>
      </c>
      <c r="P27" s="680"/>
    </row>
    <row r="28" spans="1:16" ht="77.25" customHeight="1" thickTop="1" thickBot="1" x14ac:dyDescent="0.35">
      <c r="A28" s="705">
        <v>23</v>
      </c>
      <c r="B28" s="706">
        <v>43195</v>
      </c>
      <c r="C28" s="706" t="s">
        <v>1503</v>
      </c>
      <c r="D28" s="688" t="s">
        <v>18</v>
      </c>
      <c r="E28" s="688" t="s">
        <v>1504</v>
      </c>
      <c r="F28" s="688" t="s">
        <v>24</v>
      </c>
      <c r="G28" s="688" t="s">
        <v>36</v>
      </c>
      <c r="H28" s="707">
        <v>126</v>
      </c>
      <c r="I28" s="687">
        <v>43312</v>
      </c>
      <c r="J28" s="687">
        <v>43434</v>
      </c>
      <c r="K28" s="690" t="s">
        <v>1511</v>
      </c>
      <c r="L28" s="670" t="s">
        <v>44</v>
      </c>
      <c r="M28" s="671" t="s">
        <v>42</v>
      </c>
      <c r="N28" s="691" t="s">
        <v>43</v>
      </c>
      <c r="O28" s="672">
        <v>43200</v>
      </c>
      <c r="P28" s="680"/>
    </row>
    <row r="29" spans="1:16" ht="77.25" customHeight="1" thickTop="1" thickBot="1" x14ac:dyDescent="0.35">
      <c r="A29" s="728">
        <v>24</v>
      </c>
      <c r="B29" s="706">
        <v>43195</v>
      </c>
      <c r="C29" s="706" t="s">
        <v>1503</v>
      </c>
      <c r="D29" s="688" t="s">
        <v>18</v>
      </c>
      <c r="E29" s="688" t="s">
        <v>1504</v>
      </c>
      <c r="F29" s="688" t="s">
        <v>24</v>
      </c>
      <c r="G29" s="688" t="s">
        <v>1507</v>
      </c>
      <c r="H29" s="707">
        <v>127</v>
      </c>
      <c r="I29" s="687">
        <v>43190</v>
      </c>
      <c r="J29" s="687" t="s">
        <v>1614</v>
      </c>
      <c r="K29" s="690" t="s">
        <v>1511</v>
      </c>
      <c r="L29" s="670" t="s">
        <v>44</v>
      </c>
      <c r="M29" s="671" t="s">
        <v>42</v>
      </c>
      <c r="N29" s="691" t="s">
        <v>43</v>
      </c>
      <c r="O29" s="672">
        <v>43200</v>
      </c>
      <c r="P29" s="680"/>
    </row>
    <row r="30" spans="1:16" ht="63" customHeight="1" thickTop="1" thickBot="1" x14ac:dyDescent="0.35">
      <c r="A30" s="728">
        <v>25</v>
      </c>
      <c r="B30" s="706">
        <v>43195</v>
      </c>
      <c r="C30" s="706" t="s">
        <v>1503</v>
      </c>
      <c r="D30" s="688" t="s">
        <v>18</v>
      </c>
      <c r="E30" s="688" t="s">
        <v>1504</v>
      </c>
      <c r="F30" s="688" t="s">
        <v>24</v>
      </c>
      <c r="G30" s="688" t="s">
        <v>1509</v>
      </c>
      <c r="H30" s="707">
        <v>121</v>
      </c>
      <c r="I30" s="687" t="s">
        <v>97</v>
      </c>
      <c r="J30" s="687" t="s">
        <v>259</v>
      </c>
      <c r="K30" s="690" t="s">
        <v>1513</v>
      </c>
      <c r="L30" s="670" t="s">
        <v>44</v>
      </c>
      <c r="M30" s="671" t="s">
        <v>42</v>
      </c>
      <c r="N30" s="691" t="s">
        <v>43</v>
      </c>
      <c r="O30" s="672">
        <v>43200</v>
      </c>
      <c r="P30" s="680"/>
    </row>
    <row r="31" spans="1:16" ht="67.5" thickTop="1" thickBot="1" x14ac:dyDescent="0.35">
      <c r="A31" s="718">
        <v>26</v>
      </c>
      <c r="B31" s="719">
        <v>43186</v>
      </c>
      <c r="C31" s="671" t="s">
        <v>537</v>
      </c>
      <c r="D31" s="671" t="s">
        <v>1514</v>
      </c>
      <c r="E31" s="671" t="s">
        <v>1515</v>
      </c>
      <c r="F31" s="671" t="s">
        <v>1516</v>
      </c>
      <c r="G31" s="669" t="s">
        <v>1517</v>
      </c>
      <c r="H31" s="669">
        <v>138</v>
      </c>
      <c r="I31" s="720">
        <v>43189</v>
      </c>
      <c r="J31" s="720">
        <v>43220</v>
      </c>
      <c r="K31" s="671" t="s">
        <v>1518</v>
      </c>
      <c r="L31" s="670" t="s">
        <v>44</v>
      </c>
      <c r="M31" s="671" t="s">
        <v>42</v>
      </c>
      <c r="N31" s="691" t="s">
        <v>43</v>
      </c>
      <c r="O31" s="672">
        <v>43201</v>
      </c>
      <c r="P31" s="680"/>
    </row>
    <row r="32" spans="1:16" ht="67.5" thickTop="1" thickBot="1" x14ac:dyDescent="0.35">
      <c r="A32" s="718">
        <v>27</v>
      </c>
      <c r="B32" s="719">
        <v>43186</v>
      </c>
      <c r="C32" s="671" t="s">
        <v>537</v>
      </c>
      <c r="D32" s="671" t="s">
        <v>1514</v>
      </c>
      <c r="E32" s="671" t="s">
        <v>1515</v>
      </c>
      <c r="F32" s="671" t="s">
        <v>1516</v>
      </c>
      <c r="G32" s="669" t="s">
        <v>1517</v>
      </c>
      <c r="H32" s="669">
        <v>139</v>
      </c>
      <c r="I32" s="720">
        <v>43189</v>
      </c>
      <c r="J32" s="720">
        <v>43220</v>
      </c>
      <c r="K32" s="671" t="s">
        <v>1518</v>
      </c>
      <c r="L32" s="670" t="s">
        <v>44</v>
      </c>
      <c r="M32" s="671" t="s">
        <v>42</v>
      </c>
      <c r="N32" s="691" t="s">
        <v>43</v>
      </c>
      <c r="O32" s="672">
        <v>43202</v>
      </c>
      <c r="P32" s="680"/>
    </row>
    <row r="33" spans="1:16" ht="67.5" thickTop="1" thickBot="1" x14ac:dyDescent="0.35">
      <c r="A33" s="718">
        <v>28</v>
      </c>
      <c r="B33" s="719">
        <v>43186</v>
      </c>
      <c r="C33" s="671" t="s">
        <v>537</v>
      </c>
      <c r="D33" s="671" t="s">
        <v>1514</v>
      </c>
      <c r="E33" s="671" t="s">
        <v>1515</v>
      </c>
      <c r="F33" s="671" t="s">
        <v>1516</v>
      </c>
      <c r="G33" s="669" t="s">
        <v>1519</v>
      </c>
      <c r="H33" s="669">
        <v>140</v>
      </c>
      <c r="I33" s="720">
        <v>43192</v>
      </c>
      <c r="J33" s="720">
        <v>43222</v>
      </c>
      <c r="K33" s="671" t="s">
        <v>1518</v>
      </c>
      <c r="L33" s="670" t="s">
        <v>44</v>
      </c>
      <c r="M33" s="671" t="s">
        <v>42</v>
      </c>
      <c r="N33" s="691" t="s">
        <v>43</v>
      </c>
      <c r="O33" s="672">
        <v>43203</v>
      </c>
      <c r="P33" s="680"/>
    </row>
    <row r="34" spans="1:16" ht="67.5" thickTop="1" thickBot="1" x14ac:dyDescent="0.35">
      <c r="A34" s="718">
        <v>29</v>
      </c>
      <c r="B34" s="719">
        <v>43186</v>
      </c>
      <c r="C34" s="671" t="s">
        <v>537</v>
      </c>
      <c r="D34" s="671" t="s">
        <v>1514</v>
      </c>
      <c r="E34" s="671" t="s">
        <v>1515</v>
      </c>
      <c r="F34" s="671" t="s">
        <v>1516</v>
      </c>
      <c r="G34" s="669" t="s">
        <v>1517</v>
      </c>
      <c r="H34" s="669">
        <v>140</v>
      </c>
      <c r="I34" s="720">
        <v>43220</v>
      </c>
      <c r="J34" s="720">
        <v>43231</v>
      </c>
      <c r="K34" s="671" t="s">
        <v>1518</v>
      </c>
      <c r="L34" s="670" t="s">
        <v>44</v>
      </c>
      <c r="M34" s="671" t="s">
        <v>42</v>
      </c>
      <c r="N34" s="691" t="s">
        <v>43</v>
      </c>
      <c r="O34" s="672">
        <v>43204</v>
      </c>
      <c r="P34" s="680"/>
    </row>
    <row r="35" spans="1:16" ht="67.5" thickTop="1" thickBot="1" x14ac:dyDescent="0.35">
      <c r="A35" s="718">
        <v>30</v>
      </c>
      <c r="B35" s="719">
        <v>43186</v>
      </c>
      <c r="C35" s="671" t="s">
        <v>537</v>
      </c>
      <c r="D35" s="671" t="s">
        <v>1514</v>
      </c>
      <c r="E35" s="671" t="s">
        <v>1515</v>
      </c>
      <c r="F35" s="671" t="s">
        <v>1516</v>
      </c>
      <c r="G35" s="669" t="s">
        <v>1519</v>
      </c>
      <c r="H35" s="669">
        <v>141</v>
      </c>
      <c r="I35" s="720">
        <v>43192</v>
      </c>
      <c r="J35" s="720">
        <v>43222</v>
      </c>
      <c r="K35" s="671" t="s">
        <v>1518</v>
      </c>
      <c r="L35" s="670" t="s">
        <v>44</v>
      </c>
      <c r="M35" s="671" t="s">
        <v>42</v>
      </c>
      <c r="N35" s="691" t="s">
        <v>43</v>
      </c>
      <c r="O35" s="672">
        <v>43205</v>
      </c>
      <c r="P35" s="680"/>
    </row>
    <row r="36" spans="1:16" ht="67.5" thickTop="1" thickBot="1" x14ac:dyDescent="0.35">
      <c r="A36" s="718">
        <v>31</v>
      </c>
      <c r="B36" s="719">
        <v>43186</v>
      </c>
      <c r="C36" s="671" t="s">
        <v>537</v>
      </c>
      <c r="D36" s="671" t="s">
        <v>1514</v>
      </c>
      <c r="E36" s="671" t="s">
        <v>1515</v>
      </c>
      <c r="F36" s="671" t="s">
        <v>1516</v>
      </c>
      <c r="G36" s="669" t="s">
        <v>1517</v>
      </c>
      <c r="H36" s="669">
        <v>154</v>
      </c>
      <c r="I36" s="720">
        <v>43189</v>
      </c>
      <c r="J36" s="720">
        <v>43220</v>
      </c>
      <c r="K36" s="671" t="s">
        <v>1518</v>
      </c>
      <c r="L36" s="670" t="s">
        <v>44</v>
      </c>
      <c r="M36" s="671" t="s">
        <v>42</v>
      </c>
      <c r="N36" s="691" t="s">
        <v>43</v>
      </c>
      <c r="O36" s="672">
        <v>43206</v>
      </c>
      <c r="P36" s="680"/>
    </row>
    <row r="37" spans="1:16" ht="67.5" thickTop="1" thickBot="1" x14ac:dyDescent="0.35">
      <c r="A37" s="718">
        <v>32</v>
      </c>
      <c r="B37" s="719">
        <v>43186</v>
      </c>
      <c r="C37" s="671" t="s">
        <v>537</v>
      </c>
      <c r="D37" s="671" t="s">
        <v>1514</v>
      </c>
      <c r="E37" s="671" t="s">
        <v>1515</v>
      </c>
      <c r="F37" s="671" t="s">
        <v>1516</v>
      </c>
      <c r="G37" s="669" t="s">
        <v>1519</v>
      </c>
      <c r="H37" s="669">
        <v>155</v>
      </c>
      <c r="I37" s="720">
        <v>43192</v>
      </c>
      <c r="J37" s="720">
        <v>43222</v>
      </c>
      <c r="K37" s="671" t="s">
        <v>1518</v>
      </c>
      <c r="L37" s="670" t="s">
        <v>44</v>
      </c>
      <c r="M37" s="671" t="s">
        <v>42</v>
      </c>
      <c r="N37" s="691" t="s">
        <v>43</v>
      </c>
      <c r="O37" s="672">
        <v>43207</v>
      </c>
      <c r="P37" s="680"/>
    </row>
    <row r="38" spans="1:16" ht="67.5" thickTop="1" thickBot="1" x14ac:dyDescent="0.35">
      <c r="A38" s="718">
        <v>33</v>
      </c>
      <c r="B38" s="719">
        <v>43186</v>
      </c>
      <c r="C38" s="671" t="s">
        <v>537</v>
      </c>
      <c r="D38" s="671" t="s">
        <v>1514</v>
      </c>
      <c r="E38" s="671" t="s">
        <v>1515</v>
      </c>
      <c r="F38" s="671" t="s">
        <v>1516</v>
      </c>
      <c r="G38" s="669" t="s">
        <v>1517</v>
      </c>
      <c r="H38" s="669">
        <v>155</v>
      </c>
      <c r="I38" s="720">
        <v>43222</v>
      </c>
      <c r="J38" s="720">
        <v>43231</v>
      </c>
      <c r="K38" s="671" t="s">
        <v>1518</v>
      </c>
      <c r="L38" s="670" t="s">
        <v>44</v>
      </c>
      <c r="M38" s="671" t="s">
        <v>42</v>
      </c>
      <c r="N38" s="691" t="s">
        <v>43</v>
      </c>
      <c r="O38" s="672">
        <v>43208</v>
      </c>
      <c r="P38" s="680"/>
    </row>
    <row r="39" spans="1:16" ht="67.5" thickTop="1" thickBot="1" x14ac:dyDescent="0.35">
      <c r="A39" s="718">
        <v>34</v>
      </c>
      <c r="B39" s="719">
        <v>43186</v>
      </c>
      <c r="C39" s="671" t="s">
        <v>537</v>
      </c>
      <c r="D39" s="671" t="s">
        <v>1514</v>
      </c>
      <c r="E39" s="671" t="s">
        <v>1515</v>
      </c>
      <c r="F39" s="671" t="s">
        <v>1516</v>
      </c>
      <c r="G39" s="669" t="s">
        <v>1519</v>
      </c>
      <c r="H39" s="669">
        <v>156</v>
      </c>
      <c r="I39" s="720">
        <v>43205</v>
      </c>
      <c r="J39" s="720">
        <v>43235</v>
      </c>
      <c r="K39" s="671" t="s">
        <v>1518</v>
      </c>
      <c r="L39" s="670" t="s">
        <v>44</v>
      </c>
      <c r="M39" s="671" t="s">
        <v>42</v>
      </c>
      <c r="N39" s="691" t="s">
        <v>43</v>
      </c>
      <c r="O39" s="672">
        <v>43209</v>
      </c>
      <c r="P39" s="680"/>
    </row>
    <row r="40" spans="1:16" ht="171.75" customHeight="1" thickTop="1" thickBot="1" x14ac:dyDescent="0.3">
      <c r="A40" s="718">
        <v>35</v>
      </c>
      <c r="B40" s="721" t="s">
        <v>1520</v>
      </c>
      <c r="C40" s="722" t="s">
        <v>1521</v>
      </c>
      <c r="D40" s="671"/>
      <c r="E40" s="669" t="s">
        <v>1522</v>
      </c>
      <c r="F40" s="671" t="s">
        <v>1516</v>
      </c>
      <c r="G40" s="671" t="s">
        <v>1526</v>
      </c>
      <c r="H40" s="669">
        <v>411</v>
      </c>
      <c r="I40" s="723" t="s">
        <v>1523</v>
      </c>
      <c r="J40" s="723" t="s">
        <v>1524</v>
      </c>
      <c r="K40" s="730" t="s">
        <v>1525</v>
      </c>
      <c r="L40" s="670" t="s">
        <v>44</v>
      </c>
      <c r="M40" s="671" t="s">
        <v>42</v>
      </c>
      <c r="N40" s="691" t="s">
        <v>43</v>
      </c>
      <c r="O40" s="672">
        <v>43209</v>
      </c>
      <c r="P40" s="724"/>
    </row>
    <row r="41" spans="1:16" ht="111" thickTop="1" x14ac:dyDescent="0.25">
      <c r="A41" s="1147">
        <v>36</v>
      </c>
      <c r="B41" s="1148">
        <v>43192</v>
      </c>
      <c r="C41" s="1149" t="s">
        <v>1351</v>
      </c>
      <c r="D41" s="1149" t="s">
        <v>1528</v>
      </c>
      <c r="E41" s="1149" t="s">
        <v>1529</v>
      </c>
      <c r="F41" s="1149" t="s">
        <v>20</v>
      </c>
      <c r="G41" s="1149" t="s">
        <v>1530</v>
      </c>
      <c r="H41" s="1149" t="s">
        <v>1338</v>
      </c>
      <c r="I41" s="1149" t="s">
        <v>1531</v>
      </c>
      <c r="J41" s="1149" t="s">
        <v>1532</v>
      </c>
      <c r="K41" s="1149" t="s">
        <v>1533</v>
      </c>
      <c r="L41" s="1150" t="s">
        <v>44</v>
      </c>
      <c r="M41" s="1151" t="s">
        <v>42</v>
      </c>
      <c r="N41" s="1152" t="s">
        <v>43</v>
      </c>
      <c r="O41" s="1153">
        <v>43209</v>
      </c>
      <c r="P41" s="1154"/>
    </row>
    <row r="42" spans="1:16" ht="47.25" x14ac:dyDescent="0.25">
      <c r="A42" s="1155">
        <v>37</v>
      </c>
      <c r="B42" s="1156">
        <v>43192</v>
      </c>
      <c r="C42" s="1157" t="s">
        <v>1351</v>
      </c>
      <c r="D42" s="1157" t="s">
        <v>1528</v>
      </c>
      <c r="E42" s="1157" t="s">
        <v>1529</v>
      </c>
      <c r="F42" s="1157" t="s">
        <v>20</v>
      </c>
      <c r="G42" s="1157" t="s">
        <v>1534</v>
      </c>
      <c r="H42" s="1157" t="s">
        <v>1352</v>
      </c>
      <c r="I42" s="1157" t="s">
        <v>1354</v>
      </c>
      <c r="J42" s="1157" t="s">
        <v>1535</v>
      </c>
      <c r="K42" s="1157" t="s">
        <v>1536</v>
      </c>
      <c r="L42" s="1158" t="s">
        <v>44</v>
      </c>
      <c r="M42" s="1159" t="s">
        <v>42</v>
      </c>
      <c r="N42" s="1160" t="s">
        <v>43</v>
      </c>
      <c r="O42" s="1161">
        <v>43210</v>
      </c>
      <c r="P42" s="1162"/>
    </row>
    <row r="43" spans="1:16" ht="63" x14ac:dyDescent="0.25">
      <c r="A43" s="1155">
        <v>38</v>
      </c>
      <c r="B43" s="1156">
        <v>43192</v>
      </c>
      <c r="C43" s="1157" t="s">
        <v>1351</v>
      </c>
      <c r="D43" s="1157" t="s">
        <v>1528</v>
      </c>
      <c r="E43" s="1157" t="s">
        <v>1529</v>
      </c>
      <c r="F43" s="1157" t="s">
        <v>20</v>
      </c>
      <c r="G43" s="1157" t="s">
        <v>66</v>
      </c>
      <c r="H43" s="1157" t="s">
        <v>1361</v>
      </c>
      <c r="I43" s="1157" t="s">
        <v>1537</v>
      </c>
      <c r="J43" s="1157" t="s">
        <v>932</v>
      </c>
      <c r="K43" s="1157" t="s">
        <v>1538</v>
      </c>
      <c r="L43" s="1158" t="s">
        <v>44</v>
      </c>
      <c r="M43" s="1159" t="s">
        <v>42</v>
      </c>
      <c r="N43" s="1160" t="s">
        <v>43</v>
      </c>
      <c r="O43" s="1161">
        <v>43211</v>
      </c>
      <c r="P43" s="1162"/>
    </row>
    <row r="44" spans="1:16" ht="47.25" x14ac:dyDescent="0.25">
      <c r="A44" s="1163">
        <v>39</v>
      </c>
      <c r="B44" s="1156">
        <v>43192</v>
      </c>
      <c r="C44" s="1157" t="s">
        <v>1351</v>
      </c>
      <c r="D44" s="1157" t="s">
        <v>1528</v>
      </c>
      <c r="E44" s="1157" t="s">
        <v>1529</v>
      </c>
      <c r="F44" s="1157" t="s">
        <v>1539</v>
      </c>
      <c r="G44" s="1157" t="s">
        <v>32</v>
      </c>
      <c r="H44" s="1157" t="s">
        <v>1370</v>
      </c>
      <c r="I44" s="1157" t="s">
        <v>1371</v>
      </c>
      <c r="J44" s="1157" t="s">
        <v>1540</v>
      </c>
      <c r="K44" s="1157" t="s">
        <v>1541</v>
      </c>
      <c r="L44" s="1158" t="s">
        <v>1602</v>
      </c>
      <c r="M44" s="1159" t="s">
        <v>1603</v>
      </c>
      <c r="N44" s="1160" t="s">
        <v>43</v>
      </c>
      <c r="O44" s="1161">
        <v>43212</v>
      </c>
      <c r="P44" s="1162"/>
    </row>
    <row r="45" spans="1:16" ht="63" x14ac:dyDescent="0.25">
      <c r="A45" s="1163">
        <v>40</v>
      </c>
      <c r="B45" s="1156">
        <v>43192</v>
      </c>
      <c r="C45" s="1157" t="s">
        <v>1351</v>
      </c>
      <c r="D45" s="1157" t="s">
        <v>1528</v>
      </c>
      <c r="E45" s="1157" t="s">
        <v>1529</v>
      </c>
      <c r="F45" s="1157" t="s">
        <v>1539</v>
      </c>
      <c r="G45" s="1157" t="s">
        <v>1542</v>
      </c>
      <c r="H45" s="1157" t="s">
        <v>1370</v>
      </c>
      <c r="I45" s="1157">
        <v>15.4</v>
      </c>
      <c r="J45" s="1157">
        <v>2</v>
      </c>
      <c r="K45" s="1157" t="s">
        <v>1543</v>
      </c>
      <c r="L45" s="1158" t="s">
        <v>1602</v>
      </c>
      <c r="M45" s="1159" t="s">
        <v>1603</v>
      </c>
      <c r="N45" s="1160" t="s">
        <v>43</v>
      </c>
      <c r="O45" s="1161">
        <v>43213</v>
      </c>
      <c r="P45" s="1162"/>
    </row>
    <row r="46" spans="1:16" ht="47.25" x14ac:dyDescent="0.25">
      <c r="A46" s="1163">
        <v>41</v>
      </c>
      <c r="B46" s="1156">
        <v>43192</v>
      </c>
      <c r="C46" s="1157" t="s">
        <v>1351</v>
      </c>
      <c r="D46" s="1157" t="s">
        <v>1528</v>
      </c>
      <c r="E46" s="1157" t="s">
        <v>1529</v>
      </c>
      <c r="F46" s="1157" t="s">
        <v>1539</v>
      </c>
      <c r="G46" s="1157" t="s">
        <v>1544</v>
      </c>
      <c r="H46" s="1157" t="s">
        <v>1370</v>
      </c>
      <c r="I46" s="1157" t="s">
        <v>113</v>
      </c>
      <c r="J46" s="1157" t="s">
        <v>91</v>
      </c>
      <c r="K46" s="1157" t="s">
        <v>1545</v>
      </c>
      <c r="L46" s="1158" t="s">
        <v>1602</v>
      </c>
      <c r="M46" s="1159" t="s">
        <v>1603</v>
      </c>
      <c r="N46" s="1160" t="s">
        <v>43</v>
      </c>
      <c r="O46" s="1161">
        <v>43214</v>
      </c>
      <c r="P46" s="1162"/>
    </row>
    <row r="47" spans="1:16" ht="63" x14ac:dyDescent="0.25">
      <c r="A47" s="1155">
        <v>42</v>
      </c>
      <c r="B47" s="1156">
        <v>43192</v>
      </c>
      <c r="C47" s="1157" t="s">
        <v>1351</v>
      </c>
      <c r="D47" s="1157" t="s">
        <v>1528</v>
      </c>
      <c r="E47" s="1157" t="s">
        <v>1529</v>
      </c>
      <c r="F47" s="1157" t="s">
        <v>20</v>
      </c>
      <c r="G47" s="1157" t="s">
        <v>66</v>
      </c>
      <c r="H47" s="1157" t="s">
        <v>1494</v>
      </c>
      <c r="I47" s="1157" t="s">
        <v>1546</v>
      </c>
      <c r="J47" s="1157" t="s">
        <v>932</v>
      </c>
      <c r="K47" s="1157" t="s">
        <v>1538</v>
      </c>
      <c r="L47" s="1158" t="s">
        <v>44</v>
      </c>
      <c r="M47" s="1159" t="s">
        <v>42</v>
      </c>
      <c r="N47" s="1160" t="s">
        <v>43</v>
      </c>
      <c r="O47" s="1161">
        <v>43215</v>
      </c>
      <c r="P47" s="1162"/>
    </row>
    <row r="48" spans="1:16" ht="94.5" x14ac:dyDescent="0.25">
      <c r="A48" s="1155">
        <v>43</v>
      </c>
      <c r="B48" s="1156">
        <v>43192</v>
      </c>
      <c r="C48" s="1157" t="s">
        <v>1351</v>
      </c>
      <c r="D48" s="1157" t="s">
        <v>1528</v>
      </c>
      <c r="E48" s="1157" t="s">
        <v>1529</v>
      </c>
      <c r="F48" s="1157" t="s">
        <v>20</v>
      </c>
      <c r="G48" s="1157" t="s">
        <v>32</v>
      </c>
      <c r="H48" s="1157" t="s">
        <v>1497</v>
      </c>
      <c r="I48" s="1157" t="s">
        <v>1498</v>
      </c>
      <c r="J48" s="1157" t="s">
        <v>1547</v>
      </c>
      <c r="K48" s="1157" t="s">
        <v>1548</v>
      </c>
      <c r="L48" s="1158" t="s">
        <v>44</v>
      </c>
      <c r="M48" s="1159" t="s">
        <v>42</v>
      </c>
      <c r="N48" s="1160" t="s">
        <v>43</v>
      </c>
      <c r="O48" s="1161">
        <v>43216</v>
      </c>
      <c r="P48" s="1162"/>
    </row>
    <row r="49" spans="1:16" ht="47.25" x14ac:dyDescent="0.25">
      <c r="A49" s="1155">
        <v>44</v>
      </c>
      <c r="B49" s="1156">
        <v>43192</v>
      </c>
      <c r="C49" s="1157" t="s">
        <v>1351</v>
      </c>
      <c r="D49" s="1157" t="s">
        <v>1528</v>
      </c>
      <c r="E49" s="1157" t="s">
        <v>1529</v>
      </c>
      <c r="F49" s="1157" t="s">
        <v>20</v>
      </c>
      <c r="G49" s="1157" t="s">
        <v>1534</v>
      </c>
      <c r="H49" s="1157" t="s">
        <v>1497</v>
      </c>
      <c r="I49" s="1157" t="s">
        <v>1546</v>
      </c>
      <c r="J49" s="1157" t="s">
        <v>1549</v>
      </c>
      <c r="K49" s="1157" t="s">
        <v>1550</v>
      </c>
      <c r="L49" s="1158" t="s">
        <v>44</v>
      </c>
      <c r="M49" s="1159" t="s">
        <v>42</v>
      </c>
      <c r="N49" s="1160" t="s">
        <v>43</v>
      </c>
      <c r="O49" s="1161">
        <v>43217</v>
      </c>
      <c r="P49" s="1162"/>
    </row>
    <row r="50" spans="1:16" ht="47.25" x14ac:dyDescent="0.25">
      <c r="A50" s="1155">
        <v>45</v>
      </c>
      <c r="B50" s="1156">
        <v>43192</v>
      </c>
      <c r="C50" s="1157" t="s">
        <v>1351</v>
      </c>
      <c r="D50" s="1157" t="s">
        <v>1528</v>
      </c>
      <c r="E50" s="1157" t="s">
        <v>1529</v>
      </c>
      <c r="F50" s="1157" t="s">
        <v>24</v>
      </c>
      <c r="G50" s="1157" t="s">
        <v>36</v>
      </c>
      <c r="H50" s="1157">
        <v>471</v>
      </c>
      <c r="I50" s="1156">
        <v>43245</v>
      </c>
      <c r="J50" s="1156">
        <v>43281</v>
      </c>
      <c r="K50" s="1157" t="s">
        <v>1551</v>
      </c>
      <c r="L50" s="1158" t="s">
        <v>44</v>
      </c>
      <c r="M50" s="1159" t="s">
        <v>42</v>
      </c>
      <c r="N50" s="1160" t="s">
        <v>43</v>
      </c>
      <c r="O50" s="1161">
        <v>43218</v>
      </c>
      <c r="P50" s="1162"/>
    </row>
    <row r="51" spans="1:16" ht="47.25" x14ac:dyDescent="0.25">
      <c r="A51" s="1155">
        <v>46</v>
      </c>
      <c r="B51" s="1156">
        <v>43192</v>
      </c>
      <c r="C51" s="1157" t="s">
        <v>1351</v>
      </c>
      <c r="D51" s="1157" t="s">
        <v>1528</v>
      </c>
      <c r="E51" s="1157" t="s">
        <v>1529</v>
      </c>
      <c r="F51" s="1157" t="s">
        <v>24</v>
      </c>
      <c r="G51" s="1157" t="s">
        <v>1530</v>
      </c>
      <c r="H51" s="1157">
        <v>472</v>
      </c>
      <c r="I51" s="1156" t="s">
        <v>1552</v>
      </c>
      <c r="J51" s="1156" t="s">
        <v>1532</v>
      </c>
      <c r="K51" s="1157" t="s">
        <v>1553</v>
      </c>
      <c r="L51" s="1158" t="s">
        <v>44</v>
      </c>
      <c r="M51" s="1159" t="s">
        <v>42</v>
      </c>
      <c r="N51" s="1160" t="s">
        <v>43</v>
      </c>
      <c r="O51" s="1161">
        <v>43219</v>
      </c>
      <c r="P51" s="1162"/>
    </row>
    <row r="52" spans="1:16" ht="47.25" x14ac:dyDescent="0.25">
      <c r="A52" s="1155">
        <v>47</v>
      </c>
      <c r="B52" s="1156">
        <v>43193</v>
      </c>
      <c r="C52" s="1157" t="s">
        <v>1351</v>
      </c>
      <c r="D52" s="1157" t="s">
        <v>1528</v>
      </c>
      <c r="E52" s="1157" t="s">
        <v>1529</v>
      </c>
      <c r="F52" s="1157" t="s">
        <v>24</v>
      </c>
      <c r="G52" s="1157" t="s">
        <v>75</v>
      </c>
      <c r="H52" s="1157">
        <v>473</v>
      </c>
      <c r="I52" s="1164">
        <v>0.1</v>
      </c>
      <c r="J52" s="1164">
        <v>0.3</v>
      </c>
      <c r="K52" s="1157" t="s">
        <v>1604</v>
      </c>
      <c r="L52" s="1158" t="s">
        <v>44</v>
      </c>
      <c r="M52" s="1159" t="s">
        <v>42</v>
      </c>
      <c r="N52" s="1160" t="s">
        <v>43</v>
      </c>
      <c r="O52" s="1161">
        <v>43220</v>
      </c>
      <c r="P52" s="1162"/>
    </row>
    <row r="53" spans="1:16" ht="47.25" x14ac:dyDescent="0.25">
      <c r="A53" s="1155">
        <v>48</v>
      </c>
      <c r="B53" s="1156">
        <v>43192</v>
      </c>
      <c r="C53" s="1157" t="s">
        <v>1351</v>
      </c>
      <c r="D53" s="1157" t="s">
        <v>1528</v>
      </c>
      <c r="E53" s="1157" t="s">
        <v>1529</v>
      </c>
      <c r="F53" s="1157" t="s">
        <v>24</v>
      </c>
      <c r="G53" s="1157" t="s">
        <v>25</v>
      </c>
      <c r="H53" s="1157">
        <v>473</v>
      </c>
      <c r="I53" s="1156">
        <v>43252</v>
      </c>
      <c r="J53" s="1156">
        <v>43282</v>
      </c>
      <c r="K53" s="1157" t="s">
        <v>1551</v>
      </c>
      <c r="L53" s="1158" t="s">
        <v>44</v>
      </c>
      <c r="M53" s="1159" t="s">
        <v>42</v>
      </c>
      <c r="N53" s="1160" t="s">
        <v>43</v>
      </c>
      <c r="O53" s="1161">
        <v>43220</v>
      </c>
      <c r="P53" s="1162"/>
    </row>
    <row r="54" spans="1:16" ht="47.25" x14ac:dyDescent="0.25">
      <c r="A54" s="1155">
        <v>49</v>
      </c>
      <c r="B54" s="1156">
        <v>43192</v>
      </c>
      <c r="C54" s="1157" t="s">
        <v>1351</v>
      </c>
      <c r="D54" s="1157" t="s">
        <v>1528</v>
      </c>
      <c r="E54" s="1157" t="s">
        <v>1529</v>
      </c>
      <c r="F54" s="1157" t="s">
        <v>24</v>
      </c>
      <c r="G54" s="1157" t="s">
        <v>36</v>
      </c>
      <c r="H54" s="1157">
        <v>473</v>
      </c>
      <c r="I54" s="1156">
        <v>43281</v>
      </c>
      <c r="J54" s="1156">
        <v>43373</v>
      </c>
      <c r="K54" s="1157" t="s">
        <v>1554</v>
      </c>
      <c r="L54" s="1158" t="s">
        <v>44</v>
      </c>
      <c r="M54" s="1159" t="s">
        <v>42</v>
      </c>
      <c r="N54" s="1160" t="s">
        <v>43</v>
      </c>
      <c r="O54" s="1161">
        <v>43221</v>
      </c>
      <c r="P54" s="1162"/>
    </row>
    <row r="55" spans="1:16" ht="47.25" x14ac:dyDescent="0.25">
      <c r="A55" s="1155">
        <v>50</v>
      </c>
      <c r="B55" s="1156">
        <v>43192</v>
      </c>
      <c r="C55" s="1157" t="s">
        <v>1351</v>
      </c>
      <c r="D55" s="1157" t="s">
        <v>1528</v>
      </c>
      <c r="E55" s="1157" t="s">
        <v>1529</v>
      </c>
      <c r="F55" s="1157" t="s">
        <v>24</v>
      </c>
      <c r="G55" s="1157" t="s">
        <v>25</v>
      </c>
      <c r="H55" s="1157">
        <v>474</v>
      </c>
      <c r="I55" s="1156">
        <v>43313</v>
      </c>
      <c r="J55" s="1156">
        <v>43191</v>
      </c>
      <c r="K55" s="1157" t="s">
        <v>1555</v>
      </c>
      <c r="L55" s="1158" t="s">
        <v>44</v>
      </c>
      <c r="M55" s="1159" t="s">
        <v>42</v>
      </c>
      <c r="N55" s="1160" t="s">
        <v>43</v>
      </c>
      <c r="O55" s="1161">
        <v>43222</v>
      </c>
      <c r="P55" s="1162"/>
    </row>
    <row r="56" spans="1:16" ht="47.25" x14ac:dyDescent="0.25">
      <c r="A56" s="1155">
        <v>51</v>
      </c>
      <c r="B56" s="1156">
        <v>43192</v>
      </c>
      <c r="C56" s="1157" t="s">
        <v>1351</v>
      </c>
      <c r="D56" s="1157" t="s">
        <v>1528</v>
      </c>
      <c r="E56" s="1157" t="s">
        <v>1529</v>
      </c>
      <c r="F56" s="1157" t="s">
        <v>24</v>
      </c>
      <c r="G56" s="1157" t="s">
        <v>36</v>
      </c>
      <c r="H56" s="1157">
        <v>474</v>
      </c>
      <c r="I56" s="1156">
        <v>43343</v>
      </c>
      <c r="J56" s="1156">
        <v>43251</v>
      </c>
      <c r="K56" s="1157" t="s">
        <v>1554</v>
      </c>
      <c r="L56" s="1158" t="s">
        <v>44</v>
      </c>
      <c r="M56" s="1159" t="s">
        <v>42</v>
      </c>
      <c r="N56" s="1160" t="s">
        <v>43</v>
      </c>
      <c r="O56" s="1161">
        <v>43223</v>
      </c>
      <c r="P56" s="1162"/>
    </row>
    <row r="57" spans="1:16" ht="47.25" x14ac:dyDescent="0.25">
      <c r="A57" s="1155">
        <v>52</v>
      </c>
      <c r="B57" s="1156">
        <v>43192</v>
      </c>
      <c r="C57" s="1157" t="s">
        <v>1351</v>
      </c>
      <c r="D57" s="1157" t="s">
        <v>1528</v>
      </c>
      <c r="E57" s="1157" t="s">
        <v>1529</v>
      </c>
      <c r="F57" s="1157" t="s">
        <v>24</v>
      </c>
      <c r="G57" s="1157" t="s">
        <v>25</v>
      </c>
      <c r="H57" s="1157">
        <v>475</v>
      </c>
      <c r="I57" s="1156">
        <v>43313</v>
      </c>
      <c r="J57" s="1156">
        <v>43252</v>
      </c>
      <c r="K57" s="1157" t="s">
        <v>1556</v>
      </c>
      <c r="L57" s="1158" t="s">
        <v>44</v>
      </c>
      <c r="M57" s="1159" t="s">
        <v>42</v>
      </c>
      <c r="N57" s="1160" t="s">
        <v>43</v>
      </c>
      <c r="O57" s="1161">
        <v>43224</v>
      </c>
      <c r="P57" s="1162"/>
    </row>
    <row r="58" spans="1:16" ht="47.25" x14ac:dyDescent="0.25">
      <c r="A58" s="1155">
        <v>53</v>
      </c>
      <c r="B58" s="1156">
        <v>43192</v>
      </c>
      <c r="C58" s="1157" t="s">
        <v>1351</v>
      </c>
      <c r="D58" s="1157" t="s">
        <v>1528</v>
      </c>
      <c r="E58" s="1157" t="s">
        <v>1529</v>
      </c>
      <c r="F58" s="1157" t="s">
        <v>24</v>
      </c>
      <c r="G58" s="1157" t="s">
        <v>36</v>
      </c>
      <c r="H58" s="1157">
        <v>475</v>
      </c>
      <c r="I58" s="1156">
        <v>43404</v>
      </c>
      <c r="J58" s="1156">
        <v>43373</v>
      </c>
      <c r="K58" s="1157" t="s">
        <v>1554</v>
      </c>
      <c r="L58" s="1158" t="s">
        <v>44</v>
      </c>
      <c r="M58" s="1159" t="s">
        <v>42</v>
      </c>
      <c r="N58" s="1160" t="s">
        <v>43</v>
      </c>
      <c r="O58" s="1161">
        <v>43225</v>
      </c>
      <c r="P58" s="1162"/>
    </row>
    <row r="59" spans="1:16" ht="47.25" x14ac:dyDescent="0.25">
      <c r="A59" s="1155">
        <v>54</v>
      </c>
      <c r="B59" s="1156">
        <v>43192</v>
      </c>
      <c r="C59" s="1157" t="s">
        <v>1351</v>
      </c>
      <c r="D59" s="1157" t="s">
        <v>1528</v>
      </c>
      <c r="E59" s="1157" t="s">
        <v>1529</v>
      </c>
      <c r="F59" s="1157" t="s">
        <v>24</v>
      </c>
      <c r="G59" s="1157" t="s">
        <v>25</v>
      </c>
      <c r="H59" s="1157">
        <v>476</v>
      </c>
      <c r="I59" s="1156">
        <v>43405</v>
      </c>
      <c r="J59" s="1156">
        <v>43374</v>
      </c>
      <c r="K59" s="1157" t="s">
        <v>1557</v>
      </c>
      <c r="L59" s="1158" t="s">
        <v>44</v>
      </c>
      <c r="M59" s="1159" t="s">
        <v>42</v>
      </c>
      <c r="N59" s="1160" t="s">
        <v>43</v>
      </c>
      <c r="O59" s="1161">
        <v>43226</v>
      </c>
      <c r="P59" s="1162"/>
    </row>
    <row r="60" spans="1:16" ht="47.25" x14ac:dyDescent="0.25">
      <c r="A60" s="1155">
        <v>55</v>
      </c>
      <c r="B60" s="1156">
        <v>43192</v>
      </c>
      <c r="C60" s="1157" t="s">
        <v>1351</v>
      </c>
      <c r="D60" s="1157" t="s">
        <v>1528</v>
      </c>
      <c r="E60" s="1157" t="s">
        <v>1529</v>
      </c>
      <c r="F60" s="1157" t="s">
        <v>24</v>
      </c>
      <c r="G60" s="1157" t="s">
        <v>25</v>
      </c>
      <c r="H60" s="1157">
        <v>516</v>
      </c>
      <c r="I60" s="1156">
        <v>43132</v>
      </c>
      <c r="J60" s="1156">
        <v>43191</v>
      </c>
      <c r="K60" s="1157" t="s">
        <v>1558</v>
      </c>
      <c r="L60" s="1158" t="s">
        <v>44</v>
      </c>
      <c r="M60" s="1159" t="s">
        <v>42</v>
      </c>
      <c r="N60" s="1160" t="s">
        <v>43</v>
      </c>
      <c r="O60" s="1161">
        <v>43227</v>
      </c>
      <c r="P60" s="1162"/>
    </row>
    <row r="61" spans="1:16" ht="47.25" x14ac:dyDescent="0.25">
      <c r="A61" s="1155">
        <v>56</v>
      </c>
      <c r="B61" s="1156">
        <v>43192</v>
      </c>
      <c r="C61" s="1157" t="s">
        <v>1351</v>
      </c>
      <c r="D61" s="1157" t="s">
        <v>1528</v>
      </c>
      <c r="E61" s="1157" t="s">
        <v>1529</v>
      </c>
      <c r="F61" s="1157" t="s">
        <v>24</v>
      </c>
      <c r="G61" s="1157" t="s">
        <v>36</v>
      </c>
      <c r="H61" s="1157">
        <v>516</v>
      </c>
      <c r="I61" s="1156">
        <v>43159</v>
      </c>
      <c r="J61" s="1156">
        <v>43220</v>
      </c>
      <c r="K61" s="1157" t="s">
        <v>1554</v>
      </c>
      <c r="L61" s="1158" t="s">
        <v>44</v>
      </c>
      <c r="M61" s="1159" t="s">
        <v>42</v>
      </c>
      <c r="N61" s="1160" t="s">
        <v>43</v>
      </c>
      <c r="O61" s="1161">
        <v>43228</v>
      </c>
      <c r="P61" s="1162"/>
    </row>
    <row r="62" spans="1:16" ht="47.25" x14ac:dyDescent="0.25">
      <c r="A62" s="1155">
        <v>57</v>
      </c>
      <c r="B62" s="1156">
        <v>43192</v>
      </c>
      <c r="C62" s="1157" t="s">
        <v>1351</v>
      </c>
      <c r="D62" s="1157" t="s">
        <v>1528</v>
      </c>
      <c r="E62" s="1157" t="s">
        <v>1529</v>
      </c>
      <c r="F62" s="1157" t="s">
        <v>24</v>
      </c>
      <c r="G62" s="1157" t="s">
        <v>25</v>
      </c>
      <c r="H62" s="1157">
        <v>517</v>
      </c>
      <c r="I62" s="1156">
        <v>43160</v>
      </c>
      <c r="J62" s="1156">
        <v>43191</v>
      </c>
      <c r="K62" s="1157" t="s">
        <v>1559</v>
      </c>
      <c r="L62" s="1158" t="s">
        <v>44</v>
      </c>
      <c r="M62" s="1159" t="s">
        <v>42</v>
      </c>
      <c r="N62" s="1160" t="s">
        <v>43</v>
      </c>
      <c r="O62" s="1161">
        <v>43229</v>
      </c>
      <c r="P62" s="1162"/>
    </row>
    <row r="63" spans="1:16" ht="47.25" x14ac:dyDescent="0.25">
      <c r="A63" s="1155">
        <v>58</v>
      </c>
      <c r="B63" s="1156">
        <v>43192</v>
      </c>
      <c r="C63" s="1157" t="s">
        <v>1351</v>
      </c>
      <c r="D63" s="1157" t="s">
        <v>1528</v>
      </c>
      <c r="E63" s="1157" t="s">
        <v>1529</v>
      </c>
      <c r="F63" s="1157" t="s">
        <v>24</v>
      </c>
      <c r="G63" s="1157" t="s">
        <v>36</v>
      </c>
      <c r="H63" s="1157">
        <v>517</v>
      </c>
      <c r="I63" s="1156">
        <v>43434</v>
      </c>
      <c r="J63" s="1156">
        <v>43281</v>
      </c>
      <c r="K63" s="1157" t="s">
        <v>1560</v>
      </c>
      <c r="L63" s="1158" t="s">
        <v>44</v>
      </c>
      <c r="M63" s="1159" t="s">
        <v>42</v>
      </c>
      <c r="N63" s="1160" t="s">
        <v>43</v>
      </c>
      <c r="O63" s="1161">
        <v>43230</v>
      </c>
      <c r="P63" s="1162"/>
    </row>
    <row r="64" spans="1:16" ht="47.25" x14ac:dyDescent="0.25">
      <c r="A64" s="1155">
        <v>59</v>
      </c>
      <c r="B64" s="1156">
        <v>43192</v>
      </c>
      <c r="C64" s="1157" t="s">
        <v>1351</v>
      </c>
      <c r="D64" s="1157" t="s">
        <v>1528</v>
      </c>
      <c r="E64" s="1157" t="s">
        <v>1529</v>
      </c>
      <c r="F64" s="1157" t="s">
        <v>24</v>
      </c>
      <c r="G64" s="1157" t="s">
        <v>1561</v>
      </c>
      <c r="H64" s="1157" t="s">
        <v>1562</v>
      </c>
      <c r="I64" s="1157" t="s">
        <v>1562</v>
      </c>
      <c r="J64" s="1156" t="s">
        <v>1563</v>
      </c>
      <c r="K64" s="1157" t="s">
        <v>1564</v>
      </c>
      <c r="L64" s="1158" t="s">
        <v>44</v>
      </c>
      <c r="M64" s="1159" t="s">
        <v>42</v>
      </c>
      <c r="N64" s="1160" t="s">
        <v>43</v>
      </c>
      <c r="O64" s="1161">
        <v>43231</v>
      </c>
      <c r="P64" s="1162"/>
    </row>
    <row r="65" spans="1:16" ht="47.25" x14ac:dyDescent="0.25">
      <c r="A65" s="1155">
        <v>60</v>
      </c>
      <c r="B65" s="1156">
        <v>43192</v>
      </c>
      <c r="C65" s="1157" t="s">
        <v>1351</v>
      </c>
      <c r="D65" s="1157" t="s">
        <v>1528</v>
      </c>
      <c r="E65" s="1157" t="s">
        <v>1529</v>
      </c>
      <c r="F65" s="1157" t="s">
        <v>24</v>
      </c>
      <c r="G65" s="1157" t="s">
        <v>25</v>
      </c>
      <c r="H65" s="1157" t="s">
        <v>1562</v>
      </c>
      <c r="I65" s="1157" t="s">
        <v>1562</v>
      </c>
      <c r="J65" s="1156">
        <v>43282</v>
      </c>
      <c r="K65" s="1157" t="s">
        <v>1565</v>
      </c>
      <c r="L65" s="1158" t="s">
        <v>44</v>
      </c>
      <c r="M65" s="1159" t="s">
        <v>42</v>
      </c>
      <c r="N65" s="1160" t="s">
        <v>43</v>
      </c>
      <c r="O65" s="1161">
        <v>43232</v>
      </c>
      <c r="P65" s="1162"/>
    </row>
    <row r="66" spans="1:16" ht="47.25" x14ac:dyDescent="0.25">
      <c r="A66" s="1155">
        <v>61</v>
      </c>
      <c r="B66" s="1156">
        <v>43192</v>
      </c>
      <c r="C66" s="1157" t="s">
        <v>1351</v>
      </c>
      <c r="D66" s="1157" t="s">
        <v>1528</v>
      </c>
      <c r="E66" s="1157" t="s">
        <v>1529</v>
      </c>
      <c r="F66" s="1157" t="s">
        <v>24</v>
      </c>
      <c r="G66" s="1157" t="s">
        <v>36</v>
      </c>
      <c r="H66" s="1157" t="s">
        <v>1562</v>
      </c>
      <c r="I66" s="1157" t="s">
        <v>1562</v>
      </c>
      <c r="J66" s="1156">
        <v>43312</v>
      </c>
      <c r="K66" s="1157" t="s">
        <v>1566</v>
      </c>
      <c r="L66" s="1158" t="s">
        <v>44</v>
      </c>
      <c r="M66" s="1159" t="s">
        <v>42</v>
      </c>
      <c r="N66" s="1160" t="s">
        <v>43</v>
      </c>
      <c r="O66" s="1161">
        <v>43233</v>
      </c>
      <c r="P66" s="1162"/>
    </row>
    <row r="67" spans="1:16" ht="47.25" x14ac:dyDescent="0.25">
      <c r="A67" s="1155">
        <v>62</v>
      </c>
      <c r="B67" s="1156">
        <v>43192</v>
      </c>
      <c r="C67" s="1157" t="s">
        <v>1351</v>
      </c>
      <c r="D67" s="1157" t="s">
        <v>1528</v>
      </c>
      <c r="E67" s="1157" t="s">
        <v>1529</v>
      </c>
      <c r="F67" s="1157" t="s">
        <v>24</v>
      </c>
      <c r="G67" s="1157" t="s">
        <v>1567</v>
      </c>
      <c r="H67" s="1157" t="s">
        <v>1562</v>
      </c>
      <c r="I67" s="1157" t="s">
        <v>1562</v>
      </c>
      <c r="J67" s="1165">
        <v>10</v>
      </c>
      <c r="K67" s="1157" t="s">
        <v>1568</v>
      </c>
      <c r="L67" s="1158" t="s">
        <v>44</v>
      </c>
      <c r="M67" s="1159" t="s">
        <v>42</v>
      </c>
      <c r="N67" s="1160" t="s">
        <v>43</v>
      </c>
      <c r="O67" s="1161">
        <v>43234</v>
      </c>
      <c r="P67" s="1162"/>
    </row>
    <row r="68" spans="1:16" ht="47.25" x14ac:dyDescent="0.25">
      <c r="A68" s="1155">
        <v>63</v>
      </c>
      <c r="B68" s="1156">
        <v>43192</v>
      </c>
      <c r="C68" s="1157" t="s">
        <v>1351</v>
      </c>
      <c r="D68" s="1157" t="s">
        <v>1528</v>
      </c>
      <c r="E68" s="1157" t="s">
        <v>1529</v>
      </c>
      <c r="F68" s="1157" t="s">
        <v>24</v>
      </c>
      <c r="G68" s="1157" t="s">
        <v>1569</v>
      </c>
      <c r="H68" s="1157" t="s">
        <v>1562</v>
      </c>
      <c r="I68" s="1157" t="s">
        <v>1562</v>
      </c>
      <c r="J68" s="1157" t="s">
        <v>938</v>
      </c>
      <c r="K68" s="1157" t="s">
        <v>1570</v>
      </c>
      <c r="L68" s="1158" t="s">
        <v>44</v>
      </c>
      <c r="M68" s="1159" t="s">
        <v>42</v>
      </c>
      <c r="N68" s="1160" t="s">
        <v>43</v>
      </c>
      <c r="O68" s="1161">
        <v>43235</v>
      </c>
      <c r="P68" s="1162"/>
    </row>
    <row r="69" spans="1:16" ht="47.25" x14ac:dyDescent="0.25">
      <c r="A69" s="1155">
        <v>64</v>
      </c>
      <c r="B69" s="1156">
        <v>43192</v>
      </c>
      <c r="C69" s="1157" t="s">
        <v>1351</v>
      </c>
      <c r="D69" s="1157" t="s">
        <v>1528</v>
      </c>
      <c r="E69" s="1157" t="s">
        <v>1529</v>
      </c>
      <c r="F69" s="1157" t="s">
        <v>24</v>
      </c>
      <c r="G69" s="1157" t="s">
        <v>1571</v>
      </c>
      <c r="H69" s="1157" t="s">
        <v>1562</v>
      </c>
      <c r="I69" s="1157" t="s">
        <v>1562</v>
      </c>
      <c r="J69" s="1157" t="s">
        <v>1572</v>
      </c>
      <c r="K69" s="1157" t="s">
        <v>1573</v>
      </c>
      <c r="L69" s="1158" t="s">
        <v>44</v>
      </c>
      <c r="M69" s="1159" t="s">
        <v>42</v>
      </c>
      <c r="N69" s="1160" t="s">
        <v>43</v>
      </c>
      <c r="O69" s="1161">
        <v>43236</v>
      </c>
      <c r="P69" s="1162"/>
    </row>
    <row r="70" spans="1:16" ht="47.25" x14ac:dyDescent="0.25">
      <c r="A70" s="1155">
        <v>65</v>
      </c>
      <c r="B70" s="1156">
        <v>43192</v>
      </c>
      <c r="C70" s="1157" t="s">
        <v>1351</v>
      </c>
      <c r="D70" s="1157" t="s">
        <v>1528</v>
      </c>
      <c r="E70" s="1157" t="s">
        <v>1529</v>
      </c>
      <c r="F70" s="1157" t="s">
        <v>24</v>
      </c>
      <c r="G70" s="1157" t="s">
        <v>1574</v>
      </c>
      <c r="H70" s="1157" t="s">
        <v>1562</v>
      </c>
      <c r="I70" s="1157" t="s">
        <v>1562</v>
      </c>
      <c r="J70" s="1156" t="s">
        <v>97</v>
      </c>
      <c r="K70" s="1157" t="s">
        <v>1575</v>
      </c>
      <c r="L70" s="1158" t="s">
        <v>44</v>
      </c>
      <c r="M70" s="1159" t="s">
        <v>42</v>
      </c>
      <c r="N70" s="1160" t="s">
        <v>43</v>
      </c>
      <c r="O70" s="1161">
        <v>43237</v>
      </c>
      <c r="P70" s="1162"/>
    </row>
    <row r="71" spans="1:16" ht="47.25" x14ac:dyDescent="0.25">
      <c r="A71" s="1155">
        <v>66</v>
      </c>
      <c r="B71" s="1156">
        <v>43192</v>
      </c>
      <c r="C71" s="1157" t="s">
        <v>1351</v>
      </c>
      <c r="D71" s="1157" t="s">
        <v>1528</v>
      </c>
      <c r="E71" s="1157" t="s">
        <v>1529</v>
      </c>
      <c r="F71" s="1157" t="s">
        <v>24</v>
      </c>
      <c r="G71" s="1157" t="s">
        <v>1567</v>
      </c>
      <c r="H71" s="1157">
        <v>516</v>
      </c>
      <c r="I71" s="1157">
        <v>20</v>
      </c>
      <c r="J71" s="1157">
        <v>10</v>
      </c>
      <c r="K71" s="1157" t="s">
        <v>1576</v>
      </c>
      <c r="L71" s="1158" t="s">
        <v>44</v>
      </c>
      <c r="M71" s="1159" t="s">
        <v>42</v>
      </c>
      <c r="N71" s="1160" t="s">
        <v>43</v>
      </c>
      <c r="O71" s="1161">
        <v>43238</v>
      </c>
      <c r="P71" s="1162"/>
    </row>
    <row r="72" spans="1:16" ht="47.25" x14ac:dyDescent="0.25">
      <c r="A72" s="1155">
        <v>67</v>
      </c>
      <c r="B72" s="1156">
        <v>43193</v>
      </c>
      <c r="C72" s="1157" t="s">
        <v>1351</v>
      </c>
      <c r="D72" s="1157" t="s">
        <v>1528</v>
      </c>
      <c r="E72" s="1157" t="s">
        <v>1529</v>
      </c>
      <c r="F72" s="1157" t="s">
        <v>24</v>
      </c>
      <c r="G72" s="1157" t="s">
        <v>75</v>
      </c>
      <c r="H72" s="1157">
        <v>517</v>
      </c>
      <c r="I72" s="1164">
        <v>0.8</v>
      </c>
      <c r="J72" s="1164">
        <v>0.7</v>
      </c>
      <c r="K72" s="1157" t="s">
        <v>1606</v>
      </c>
      <c r="L72" s="1158" t="s">
        <v>44</v>
      </c>
      <c r="M72" s="1159" t="s">
        <v>42</v>
      </c>
      <c r="N72" s="1160" t="s">
        <v>43</v>
      </c>
      <c r="O72" s="1161">
        <v>43220</v>
      </c>
      <c r="P72" s="1162"/>
    </row>
    <row r="73" spans="1:16" ht="94.5" x14ac:dyDescent="0.25">
      <c r="A73" s="1155">
        <v>68</v>
      </c>
      <c r="B73" s="1156">
        <v>43192</v>
      </c>
      <c r="C73" s="1157" t="s">
        <v>1351</v>
      </c>
      <c r="D73" s="1157" t="s">
        <v>1528</v>
      </c>
      <c r="E73" s="1157" t="s">
        <v>1529</v>
      </c>
      <c r="F73" s="1157" t="s">
        <v>24</v>
      </c>
      <c r="G73" s="1157" t="s">
        <v>32</v>
      </c>
      <c r="H73" s="1157">
        <v>523</v>
      </c>
      <c r="I73" s="1156" t="s">
        <v>1499</v>
      </c>
      <c r="J73" s="1156" t="s">
        <v>1577</v>
      </c>
      <c r="K73" s="1156" t="s">
        <v>1578</v>
      </c>
      <c r="L73" s="1158" t="s">
        <v>44</v>
      </c>
      <c r="M73" s="1159" t="s">
        <v>42</v>
      </c>
      <c r="N73" s="1160" t="s">
        <v>43</v>
      </c>
      <c r="O73" s="1161">
        <v>43239</v>
      </c>
      <c r="P73" s="1162"/>
    </row>
    <row r="74" spans="1:16" ht="47.25" x14ac:dyDescent="0.25">
      <c r="A74" s="1155">
        <v>69</v>
      </c>
      <c r="B74" s="1156">
        <v>43192</v>
      </c>
      <c r="C74" s="1157" t="s">
        <v>1351</v>
      </c>
      <c r="D74" s="1157" t="s">
        <v>1528</v>
      </c>
      <c r="E74" s="1157" t="s">
        <v>1529</v>
      </c>
      <c r="F74" s="1157" t="s">
        <v>24</v>
      </c>
      <c r="G74" s="1157" t="s">
        <v>25</v>
      </c>
      <c r="H74" s="1157">
        <v>523</v>
      </c>
      <c r="I74" s="1156">
        <v>43132</v>
      </c>
      <c r="J74" s="1156">
        <v>43191</v>
      </c>
      <c r="K74" s="1156" t="s">
        <v>1579</v>
      </c>
      <c r="L74" s="1158" t="s">
        <v>44</v>
      </c>
      <c r="M74" s="1159" t="s">
        <v>42</v>
      </c>
      <c r="N74" s="1160" t="s">
        <v>43</v>
      </c>
      <c r="O74" s="1161">
        <v>43240</v>
      </c>
      <c r="P74" s="1162"/>
    </row>
    <row r="75" spans="1:16" ht="47.25" x14ac:dyDescent="0.25">
      <c r="A75" s="1155">
        <v>70</v>
      </c>
      <c r="B75" s="1156">
        <v>43192</v>
      </c>
      <c r="C75" s="1157" t="s">
        <v>1351</v>
      </c>
      <c r="D75" s="1157" t="s">
        <v>1528</v>
      </c>
      <c r="E75" s="1157" t="s">
        <v>1529</v>
      </c>
      <c r="F75" s="1157" t="s">
        <v>24</v>
      </c>
      <c r="G75" s="1157" t="s">
        <v>1561</v>
      </c>
      <c r="H75" s="1157" t="s">
        <v>1562</v>
      </c>
      <c r="I75" s="1156" t="s">
        <v>1562</v>
      </c>
      <c r="J75" s="1156" t="s">
        <v>1580</v>
      </c>
      <c r="K75" s="1157" t="s">
        <v>1581</v>
      </c>
      <c r="L75" s="1158" t="s">
        <v>44</v>
      </c>
      <c r="M75" s="1159" t="s">
        <v>42</v>
      </c>
      <c r="N75" s="1160" t="s">
        <v>43</v>
      </c>
      <c r="O75" s="1161">
        <v>43241</v>
      </c>
      <c r="P75" s="1162"/>
    </row>
    <row r="76" spans="1:16" ht="47.25" x14ac:dyDescent="0.25">
      <c r="A76" s="1155">
        <v>71</v>
      </c>
      <c r="B76" s="1156">
        <v>43192</v>
      </c>
      <c r="C76" s="1157" t="s">
        <v>1351</v>
      </c>
      <c r="D76" s="1157" t="s">
        <v>1528</v>
      </c>
      <c r="E76" s="1157" t="s">
        <v>1529</v>
      </c>
      <c r="F76" s="1157" t="s">
        <v>24</v>
      </c>
      <c r="G76" s="1157" t="s">
        <v>25</v>
      </c>
      <c r="H76" s="1157" t="s">
        <v>1562</v>
      </c>
      <c r="I76" s="1157" t="s">
        <v>1562</v>
      </c>
      <c r="J76" s="1156">
        <v>43191</v>
      </c>
      <c r="K76" s="1157" t="s">
        <v>1582</v>
      </c>
      <c r="L76" s="1158" t="s">
        <v>44</v>
      </c>
      <c r="M76" s="1159" t="s">
        <v>42</v>
      </c>
      <c r="N76" s="1160" t="s">
        <v>43</v>
      </c>
      <c r="O76" s="1161">
        <v>43242</v>
      </c>
      <c r="P76" s="1162"/>
    </row>
    <row r="77" spans="1:16" ht="47.25" x14ac:dyDescent="0.25">
      <c r="A77" s="1155">
        <v>72</v>
      </c>
      <c r="B77" s="1156">
        <v>43192</v>
      </c>
      <c r="C77" s="1157" t="s">
        <v>1351</v>
      </c>
      <c r="D77" s="1157" t="s">
        <v>1528</v>
      </c>
      <c r="E77" s="1157" t="s">
        <v>1529</v>
      </c>
      <c r="F77" s="1157" t="s">
        <v>24</v>
      </c>
      <c r="G77" s="1157" t="s">
        <v>36</v>
      </c>
      <c r="H77" s="1157" t="s">
        <v>1562</v>
      </c>
      <c r="I77" s="1157" t="s">
        <v>1562</v>
      </c>
      <c r="J77" s="1156">
        <v>43434</v>
      </c>
      <c r="K77" s="1157" t="s">
        <v>1583</v>
      </c>
      <c r="L77" s="1158" t="s">
        <v>44</v>
      </c>
      <c r="M77" s="1159" t="s">
        <v>42</v>
      </c>
      <c r="N77" s="1160" t="s">
        <v>43</v>
      </c>
      <c r="O77" s="1161">
        <v>43243</v>
      </c>
      <c r="P77" s="1162"/>
    </row>
    <row r="78" spans="1:16" ht="47.25" x14ac:dyDescent="0.25">
      <c r="A78" s="1155">
        <v>73</v>
      </c>
      <c r="B78" s="1156">
        <v>43192</v>
      </c>
      <c r="C78" s="1157" t="s">
        <v>1351</v>
      </c>
      <c r="D78" s="1157" t="s">
        <v>1528</v>
      </c>
      <c r="E78" s="1157" t="s">
        <v>1529</v>
      </c>
      <c r="F78" s="1157" t="s">
        <v>24</v>
      </c>
      <c r="G78" s="1157" t="s">
        <v>1567</v>
      </c>
      <c r="H78" s="1157" t="s">
        <v>1562</v>
      </c>
      <c r="I78" s="1157" t="s">
        <v>1562</v>
      </c>
      <c r="J78" s="1165">
        <v>50</v>
      </c>
      <c r="K78" s="1157" t="s">
        <v>1584</v>
      </c>
      <c r="L78" s="1158" t="s">
        <v>44</v>
      </c>
      <c r="M78" s="1159" t="s">
        <v>42</v>
      </c>
      <c r="N78" s="1160" t="s">
        <v>43</v>
      </c>
      <c r="O78" s="1161">
        <v>43244</v>
      </c>
      <c r="P78" s="1162"/>
    </row>
    <row r="79" spans="1:16" ht="47.25" x14ac:dyDescent="0.25">
      <c r="A79" s="1155">
        <v>74</v>
      </c>
      <c r="B79" s="1156">
        <v>43192</v>
      </c>
      <c r="C79" s="1157" t="s">
        <v>1351</v>
      </c>
      <c r="D79" s="1157" t="s">
        <v>1528</v>
      </c>
      <c r="E79" s="1157" t="s">
        <v>1529</v>
      </c>
      <c r="F79" s="1157" t="s">
        <v>24</v>
      </c>
      <c r="G79" s="1157" t="s">
        <v>1569</v>
      </c>
      <c r="H79" s="1157" t="s">
        <v>1562</v>
      </c>
      <c r="I79" s="1157" t="s">
        <v>1562</v>
      </c>
      <c r="J79" s="1157" t="s">
        <v>938</v>
      </c>
      <c r="K79" s="1157" t="s">
        <v>1585</v>
      </c>
      <c r="L79" s="1158" t="s">
        <v>44</v>
      </c>
      <c r="M79" s="1159" t="s">
        <v>42</v>
      </c>
      <c r="N79" s="1160" t="s">
        <v>43</v>
      </c>
      <c r="O79" s="1161">
        <v>43245</v>
      </c>
      <c r="P79" s="1162"/>
    </row>
    <row r="80" spans="1:16" ht="47.25" x14ac:dyDescent="0.25">
      <c r="A80" s="1155">
        <v>75</v>
      </c>
      <c r="B80" s="1156">
        <v>43192</v>
      </c>
      <c r="C80" s="1157" t="s">
        <v>1351</v>
      </c>
      <c r="D80" s="1157" t="s">
        <v>1528</v>
      </c>
      <c r="E80" s="1157" t="s">
        <v>1529</v>
      </c>
      <c r="F80" s="1157" t="s">
        <v>24</v>
      </c>
      <c r="G80" s="1157" t="s">
        <v>1571</v>
      </c>
      <c r="H80" s="1157" t="s">
        <v>1562</v>
      </c>
      <c r="I80" s="1157" t="s">
        <v>1562</v>
      </c>
      <c r="J80" s="1157" t="s">
        <v>1572</v>
      </c>
      <c r="K80" s="1157" t="s">
        <v>1586</v>
      </c>
      <c r="L80" s="1158" t="s">
        <v>44</v>
      </c>
      <c r="M80" s="1159" t="s">
        <v>42</v>
      </c>
      <c r="N80" s="1160" t="s">
        <v>43</v>
      </c>
      <c r="O80" s="1161">
        <v>43246</v>
      </c>
      <c r="P80" s="1162"/>
    </row>
    <row r="81" spans="1:16" ht="47.25" x14ac:dyDescent="0.25">
      <c r="A81" s="1155">
        <v>76</v>
      </c>
      <c r="B81" s="1156">
        <v>43192</v>
      </c>
      <c r="C81" s="1157" t="s">
        <v>1351</v>
      </c>
      <c r="D81" s="1157" t="s">
        <v>1528</v>
      </c>
      <c r="E81" s="1157" t="s">
        <v>1529</v>
      </c>
      <c r="F81" s="1157" t="s">
        <v>24</v>
      </c>
      <c r="G81" s="1157" t="s">
        <v>1574</v>
      </c>
      <c r="H81" s="1157" t="s">
        <v>1562</v>
      </c>
      <c r="I81" s="1157" t="s">
        <v>1562</v>
      </c>
      <c r="J81" s="1156" t="s">
        <v>259</v>
      </c>
      <c r="K81" s="1157" t="s">
        <v>1587</v>
      </c>
      <c r="L81" s="1158" t="s">
        <v>44</v>
      </c>
      <c r="M81" s="1159" t="s">
        <v>42</v>
      </c>
      <c r="N81" s="1160" t="s">
        <v>43</v>
      </c>
      <c r="O81" s="1161">
        <v>43247</v>
      </c>
      <c r="P81" s="1162"/>
    </row>
    <row r="82" spans="1:16" ht="47.25" x14ac:dyDescent="0.25">
      <c r="A82" s="1155">
        <v>77</v>
      </c>
      <c r="B82" s="1156">
        <v>43192</v>
      </c>
      <c r="C82" s="1157" t="s">
        <v>1351</v>
      </c>
      <c r="D82" s="1157" t="s">
        <v>1528</v>
      </c>
      <c r="E82" s="1157" t="s">
        <v>1529</v>
      </c>
      <c r="F82" s="1157" t="s">
        <v>24</v>
      </c>
      <c r="G82" s="1157" t="s">
        <v>1567</v>
      </c>
      <c r="H82" s="1157">
        <v>523</v>
      </c>
      <c r="I82" s="1157">
        <v>100</v>
      </c>
      <c r="J82" s="1157">
        <v>50</v>
      </c>
      <c r="K82" s="1157" t="s">
        <v>1588</v>
      </c>
      <c r="L82" s="1158" t="s">
        <v>44</v>
      </c>
      <c r="M82" s="1159" t="s">
        <v>42</v>
      </c>
      <c r="N82" s="1160" t="s">
        <v>43</v>
      </c>
      <c r="O82" s="1161">
        <v>43248</v>
      </c>
      <c r="P82" s="1162"/>
    </row>
    <row r="83" spans="1:16" ht="47.25" x14ac:dyDescent="0.25">
      <c r="A83" s="1155">
        <v>78</v>
      </c>
      <c r="B83" s="1156">
        <v>43192</v>
      </c>
      <c r="C83" s="1157" t="s">
        <v>1351</v>
      </c>
      <c r="D83" s="1157" t="s">
        <v>1528</v>
      </c>
      <c r="E83" s="1157" t="s">
        <v>1529</v>
      </c>
      <c r="F83" s="1157" t="s">
        <v>24</v>
      </c>
      <c r="G83" s="1157" t="s">
        <v>25</v>
      </c>
      <c r="H83" s="1157">
        <v>518</v>
      </c>
      <c r="I83" s="1156">
        <v>43192</v>
      </c>
      <c r="J83" s="1156">
        <v>43252</v>
      </c>
      <c r="K83" s="1157" t="s">
        <v>1556</v>
      </c>
      <c r="L83" s="1158" t="s">
        <v>44</v>
      </c>
      <c r="M83" s="1159" t="s">
        <v>42</v>
      </c>
      <c r="N83" s="1160" t="s">
        <v>43</v>
      </c>
      <c r="O83" s="1161">
        <v>43249</v>
      </c>
      <c r="P83" s="1162"/>
    </row>
    <row r="84" spans="1:16" ht="47.25" x14ac:dyDescent="0.25">
      <c r="A84" s="1155">
        <v>79</v>
      </c>
      <c r="B84" s="1156">
        <v>43192</v>
      </c>
      <c r="C84" s="1157" t="s">
        <v>1351</v>
      </c>
      <c r="D84" s="1157" t="s">
        <v>1528</v>
      </c>
      <c r="E84" s="1157" t="s">
        <v>1529</v>
      </c>
      <c r="F84" s="1157" t="s">
        <v>24</v>
      </c>
      <c r="G84" s="1157" t="s">
        <v>36</v>
      </c>
      <c r="H84" s="1157">
        <v>518</v>
      </c>
      <c r="I84" s="1156">
        <v>43312</v>
      </c>
      <c r="J84" s="1156">
        <v>43326</v>
      </c>
      <c r="K84" s="1157" t="s">
        <v>1554</v>
      </c>
      <c r="L84" s="1158" t="s">
        <v>44</v>
      </c>
      <c r="M84" s="1159" t="s">
        <v>42</v>
      </c>
      <c r="N84" s="1160" t="s">
        <v>43</v>
      </c>
      <c r="O84" s="1161">
        <v>43250</v>
      </c>
      <c r="P84" s="1162"/>
    </row>
    <row r="85" spans="1:16" ht="94.5" x14ac:dyDescent="0.25">
      <c r="A85" s="1155">
        <v>80</v>
      </c>
      <c r="B85" s="1156">
        <v>43192</v>
      </c>
      <c r="C85" s="1157" t="s">
        <v>1351</v>
      </c>
      <c r="D85" s="1157" t="s">
        <v>1528</v>
      </c>
      <c r="E85" s="1157" t="s">
        <v>1529</v>
      </c>
      <c r="F85" s="1157" t="s">
        <v>24</v>
      </c>
      <c r="G85" s="1157" t="s">
        <v>32</v>
      </c>
      <c r="H85" s="1157">
        <v>453</v>
      </c>
      <c r="I85" s="1156" t="s">
        <v>1318</v>
      </c>
      <c r="J85" s="1157" t="s">
        <v>1589</v>
      </c>
      <c r="K85" s="1156" t="s">
        <v>1590</v>
      </c>
      <c r="L85" s="1158" t="s">
        <v>44</v>
      </c>
      <c r="M85" s="1159" t="s">
        <v>42</v>
      </c>
      <c r="N85" s="1160" t="s">
        <v>43</v>
      </c>
      <c r="O85" s="1161">
        <v>43251</v>
      </c>
      <c r="P85" s="1162"/>
    </row>
    <row r="86" spans="1:16" ht="94.5" x14ac:dyDescent="0.25">
      <c r="A86" s="1155">
        <v>81</v>
      </c>
      <c r="B86" s="1156">
        <v>43192</v>
      </c>
      <c r="C86" s="1157" t="s">
        <v>1351</v>
      </c>
      <c r="D86" s="1157" t="s">
        <v>1528</v>
      </c>
      <c r="E86" s="1157" t="s">
        <v>1529</v>
      </c>
      <c r="F86" s="1157" t="s">
        <v>24</v>
      </c>
      <c r="G86" s="1157" t="s">
        <v>1530</v>
      </c>
      <c r="H86" s="1157">
        <v>454</v>
      </c>
      <c r="I86" s="1157" t="s">
        <v>1322</v>
      </c>
      <c r="J86" s="1157" t="s">
        <v>1532</v>
      </c>
      <c r="K86" s="1156" t="s">
        <v>1590</v>
      </c>
      <c r="L86" s="1158" t="s">
        <v>44</v>
      </c>
      <c r="M86" s="1159" t="s">
        <v>42</v>
      </c>
      <c r="N86" s="1160" t="s">
        <v>43</v>
      </c>
      <c r="O86" s="1161">
        <v>43252</v>
      </c>
      <c r="P86" s="1162"/>
    </row>
    <row r="87" spans="1:16" ht="78.75" x14ac:dyDescent="0.25">
      <c r="A87" s="1155">
        <v>82</v>
      </c>
      <c r="B87" s="1156">
        <v>43192</v>
      </c>
      <c r="C87" s="1157" t="s">
        <v>1351</v>
      </c>
      <c r="D87" s="1157" t="s">
        <v>1528</v>
      </c>
      <c r="E87" s="1157" t="s">
        <v>1529</v>
      </c>
      <c r="F87" s="1157" t="s">
        <v>24</v>
      </c>
      <c r="G87" s="1157" t="s">
        <v>32</v>
      </c>
      <c r="H87" s="1157">
        <v>455</v>
      </c>
      <c r="I87" s="1157" t="s">
        <v>1323</v>
      </c>
      <c r="J87" s="1157" t="s">
        <v>1591</v>
      </c>
      <c r="K87" s="1156" t="s">
        <v>1590</v>
      </c>
      <c r="L87" s="1158" t="s">
        <v>44</v>
      </c>
      <c r="M87" s="1159" t="s">
        <v>42</v>
      </c>
      <c r="N87" s="1160" t="s">
        <v>43</v>
      </c>
      <c r="O87" s="1161">
        <v>43253</v>
      </c>
      <c r="P87" s="1162"/>
    </row>
    <row r="88" spans="1:16" ht="94.5" x14ac:dyDescent="0.25">
      <c r="A88" s="1155">
        <v>83</v>
      </c>
      <c r="B88" s="1156">
        <v>43192</v>
      </c>
      <c r="C88" s="1157" t="s">
        <v>1351</v>
      </c>
      <c r="D88" s="1157" t="s">
        <v>1528</v>
      </c>
      <c r="E88" s="1157" t="s">
        <v>1529</v>
      </c>
      <c r="F88" s="1157" t="s">
        <v>24</v>
      </c>
      <c r="G88" s="1157" t="s">
        <v>1530</v>
      </c>
      <c r="H88" s="1157">
        <v>456</v>
      </c>
      <c r="I88" s="1157" t="s">
        <v>1324</v>
      </c>
      <c r="J88" s="1157" t="s">
        <v>1532</v>
      </c>
      <c r="K88" s="1156" t="s">
        <v>1590</v>
      </c>
      <c r="L88" s="1158" t="s">
        <v>44</v>
      </c>
      <c r="M88" s="1159" t="s">
        <v>42</v>
      </c>
      <c r="N88" s="1160" t="s">
        <v>43</v>
      </c>
      <c r="O88" s="1161">
        <v>43254</v>
      </c>
      <c r="P88" s="1162"/>
    </row>
    <row r="89" spans="1:16" ht="94.5" x14ac:dyDescent="0.25">
      <c r="A89" s="1155">
        <v>84</v>
      </c>
      <c r="B89" s="1156">
        <v>43192</v>
      </c>
      <c r="C89" s="1157" t="s">
        <v>1351</v>
      </c>
      <c r="D89" s="1157" t="s">
        <v>1528</v>
      </c>
      <c r="E89" s="1157" t="s">
        <v>1529</v>
      </c>
      <c r="F89" s="1157" t="s">
        <v>24</v>
      </c>
      <c r="G89" s="1157" t="s">
        <v>1530</v>
      </c>
      <c r="H89" s="1157">
        <v>457</v>
      </c>
      <c r="I89" s="1157" t="s">
        <v>1325</v>
      </c>
      <c r="J89" s="1157" t="s">
        <v>1532</v>
      </c>
      <c r="K89" s="1156" t="s">
        <v>1592</v>
      </c>
      <c r="L89" s="1158" t="s">
        <v>44</v>
      </c>
      <c r="M89" s="1159" t="s">
        <v>42</v>
      </c>
      <c r="N89" s="1160" t="s">
        <v>43</v>
      </c>
      <c r="O89" s="1161">
        <v>43255</v>
      </c>
      <c r="P89" s="1162"/>
    </row>
    <row r="90" spans="1:16" ht="63" x14ac:dyDescent="0.25">
      <c r="A90" s="1155">
        <v>85</v>
      </c>
      <c r="B90" s="1156">
        <v>43192</v>
      </c>
      <c r="C90" s="1157" t="s">
        <v>1351</v>
      </c>
      <c r="D90" s="1157" t="s">
        <v>1528</v>
      </c>
      <c r="E90" s="1157" t="s">
        <v>1529</v>
      </c>
      <c r="F90" s="1157" t="s">
        <v>24</v>
      </c>
      <c r="G90" s="1157" t="s">
        <v>1530</v>
      </c>
      <c r="H90" s="1157">
        <v>458</v>
      </c>
      <c r="I90" s="1157" t="s">
        <v>1326</v>
      </c>
      <c r="J90" s="1157" t="s">
        <v>1532</v>
      </c>
      <c r="K90" s="1156" t="s">
        <v>1590</v>
      </c>
      <c r="L90" s="1158" t="s">
        <v>44</v>
      </c>
      <c r="M90" s="1159" t="s">
        <v>42</v>
      </c>
      <c r="N90" s="1160" t="s">
        <v>43</v>
      </c>
      <c r="O90" s="1161">
        <v>43256</v>
      </c>
      <c r="P90" s="1162"/>
    </row>
    <row r="91" spans="1:16" ht="47.25" x14ac:dyDescent="0.25">
      <c r="A91" s="1155">
        <v>86</v>
      </c>
      <c r="B91" s="1156">
        <v>43192</v>
      </c>
      <c r="C91" s="1157" t="s">
        <v>1351</v>
      </c>
      <c r="D91" s="1157" t="s">
        <v>1528</v>
      </c>
      <c r="E91" s="1157" t="s">
        <v>1529</v>
      </c>
      <c r="F91" s="1157" t="s">
        <v>24</v>
      </c>
      <c r="G91" s="1157" t="s">
        <v>32</v>
      </c>
      <c r="H91" s="1157">
        <v>459</v>
      </c>
      <c r="I91" s="1157" t="s">
        <v>1327</v>
      </c>
      <c r="J91" s="1157" t="s">
        <v>1593</v>
      </c>
      <c r="K91" s="1156" t="s">
        <v>1590</v>
      </c>
      <c r="L91" s="1158" t="s">
        <v>44</v>
      </c>
      <c r="M91" s="1159" t="s">
        <v>42</v>
      </c>
      <c r="N91" s="1160" t="s">
        <v>43</v>
      </c>
      <c r="O91" s="1161">
        <v>43257</v>
      </c>
      <c r="P91" s="1162"/>
    </row>
    <row r="92" spans="1:16" ht="110.25" x14ac:dyDescent="0.25">
      <c r="A92" s="1155">
        <v>87</v>
      </c>
      <c r="B92" s="1156">
        <v>43192</v>
      </c>
      <c r="C92" s="1157" t="s">
        <v>1351</v>
      </c>
      <c r="D92" s="1157" t="s">
        <v>1528</v>
      </c>
      <c r="E92" s="1157" t="s">
        <v>1529</v>
      </c>
      <c r="F92" s="1157" t="s">
        <v>24</v>
      </c>
      <c r="G92" s="1157" t="s">
        <v>1530</v>
      </c>
      <c r="H92" s="1157">
        <v>461</v>
      </c>
      <c r="I92" s="1157" t="s">
        <v>1331</v>
      </c>
      <c r="J92" s="1157" t="s">
        <v>1532</v>
      </c>
      <c r="K92" s="1156" t="s">
        <v>1590</v>
      </c>
      <c r="L92" s="1158" t="s">
        <v>44</v>
      </c>
      <c r="M92" s="1159" t="s">
        <v>42</v>
      </c>
      <c r="N92" s="1160" t="s">
        <v>43</v>
      </c>
      <c r="O92" s="1161">
        <v>43258</v>
      </c>
      <c r="P92" s="1162"/>
    </row>
    <row r="93" spans="1:16" ht="78.75" x14ac:dyDescent="0.25">
      <c r="A93" s="1155">
        <v>88</v>
      </c>
      <c r="B93" s="1156">
        <v>43192</v>
      </c>
      <c r="C93" s="1157" t="s">
        <v>1351</v>
      </c>
      <c r="D93" s="1157" t="s">
        <v>1528</v>
      </c>
      <c r="E93" s="1157" t="s">
        <v>1529</v>
      </c>
      <c r="F93" s="1157" t="s">
        <v>24</v>
      </c>
      <c r="G93" s="1157" t="s">
        <v>32</v>
      </c>
      <c r="H93" s="1157">
        <v>462</v>
      </c>
      <c r="I93" s="1157" t="s">
        <v>1333</v>
      </c>
      <c r="J93" s="1157" t="s">
        <v>1594</v>
      </c>
      <c r="K93" s="1156" t="s">
        <v>1590</v>
      </c>
      <c r="L93" s="1158" t="s">
        <v>44</v>
      </c>
      <c r="M93" s="1159" t="s">
        <v>42</v>
      </c>
      <c r="N93" s="1160" t="s">
        <v>43</v>
      </c>
      <c r="O93" s="1161">
        <v>43259</v>
      </c>
      <c r="P93" s="1162"/>
    </row>
    <row r="94" spans="1:16" ht="47.25" x14ac:dyDescent="0.25">
      <c r="A94" s="1155">
        <v>89</v>
      </c>
      <c r="B94" s="1156">
        <v>43192</v>
      </c>
      <c r="C94" s="1157" t="s">
        <v>1351</v>
      </c>
      <c r="D94" s="1157" t="s">
        <v>1528</v>
      </c>
      <c r="E94" s="1157" t="s">
        <v>1529</v>
      </c>
      <c r="F94" s="1157" t="s">
        <v>24</v>
      </c>
      <c r="G94" s="1157" t="s">
        <v>1567</v>
      </c>
      <c r="H94" s="1157" t="s">
        <v>1608</v>
      </c>
      <c r="I94" s="1164" t="s">
        <v>1610</v>
      </c>
      <c r="J94" s="1157">
        <v>100</v>
      </c>
      <c r="K94" s="1157" t="s">
        <v>1609</v>
      </c>
      <c r="L94" s="1158" t="s">
        <v>44</v>
      </c>
      <c r="M94" s="1159" t="s">
        <v>42</v>
      </c>
      <c r="N94" s="1160" t="s">
        <v>43</v>
      </c>
      <c r="O94" s="1161">
        <v>43248</v>
      </c>
      <c r="P94" s="1162"/>
    </row>
    <row r="95" spans="1:16" ht="315" x14ac:dyDescent="0.25">
      <c r="A95" s="1155">
        <v>90</v>
      </c>
      <c r="B95" s="1156">
        <v>43192</v>
      </c>
      <c r="C95" s="1166" t="s">
        <v>1351</v>
      </c>
      <c r="D95" s="1166" t="s">
        <v>1528</v>
      </c>
      <c r="E95" s="1157" t="s">
        <v>1529</v>
      </c>
      <c r="F95" s="1166" t="s">
        <v>24</v>
      </c>
      <c r="G95" s="1166" t="s">
        <v>25</v>
      </c>
      <c r="H95" s="1157" t="s">
        <v>1595</v>
      </c>
      <c r="I95" s="1156">
        <v>43132</v>
      </c>
      <c r="J95" s="1156">
        <v>43191</v>
      </c>
      <c r="K95" s="1156" t="s">
        <v>1596</v>
      </c>
      <c r="L95" s="1158" t="s">
        <v>44</v>
      </c>
      <c r="M95" s="1159" t="s">
        <v>42</v>
      </c>
      <c r="N95" s="1160" t="s">
        <v>43</v>
      </c>
      <c r="O95" s="1161">
        <v>43260</v>
      </c>
      <c r="P95" s="1162"/>
    </row>
    <row r="96" spans="1:16" ht="63" x14ac:dyDescent="0.25">
      <c r="A96" s="1155">
        <v>91</v>
      </c>
      <c r="B96" s="1156">
        <v>43192</v>
      </c>
      <c r="C96" s="1166" t="s">
        <v>1351</v>
      </c>
      <c r="D96" s="1166" t="s">
        <v>1528</v>
      </c>
      <c r="E96" s="1157" t="s">
        <v>1529</v>
      </c>
      <c r="F96" s="1166" t="s">
        <v>24</v>
      </c>
      <c r="G96" s="1166" t="s">
        <v>32</v>
      </c>
      <c r="H96" s="1157">
        <v>493</v>
      </c>
      <c r="I96" s="1166" t="s">
        <v>1412</v>
      </c>
      <c r="J96" s="1166" t="s">
        <v>1597</v>
      </c>
      <c r="K96" s="1166" t="s">
        <v>1590</v>
      </c>
      <c r="L96" s="1158" t="s">
        <v>44</v>
      </c>
      <c r="M96" s="1159" t="s">
        <v>42</v>
      </c>
      <c r="N96" s="1160" t="s">
        <v>43</v>
      </c>
      <c r="O96" s="1161">
        <v>43261</v>
      </c>
      <c r="P96" s="1162"/>
    </row>
    <row r="97" spans="1:16" ht="63" x14ac:dyDescent="0.25">
      <c r="A97" s="1155">
        <v>92</v>
      </c>
      <c r="B97" s="1156">
        <v>43192</v>
      </c>
      <c r="C97" s="1157" t="s">
        <v>1351</v>
      </c>
      <c r="D97" s="1157" t="s">
        <v>1528</v>
      </c>
      <c r="E97" s="1157" t="s">
        <v>1529</v>
      </c>
      <c r="F97" s="1157" t="s">
        <v>20</v>
      </c>
      <c r="G97" s="1157" t="s">
        <v>32</v>
      </c>
      <c r="H97" s="1157" t="s">
        <v>1394</v>
      </c>
      <c r="I97" s="1157" t="s">
        <v>1598</v>
      </c>
      <c r="J97" s="1157" t="s">
        <v>1599</v>
      </c>
      <c r="K97" s="1157" t="s">
        <v>1600</v>
      </c>
      <c r="L97" s="1158" t="s">
        <v>44</v>
      </c>
      <c r="M97" s="1159" t="s">
        <v>42</v>
      </c>
      <c r="N97" s="1160" t="s">
        <v>43</v>
      </c>
      <c r="O97" s="1161">
        <v>43262</v>
      </c>
      <c r="P97" s="1162"/>
    </row>
    <row r="98" spans="1:16" ht="47.25" x14ac:dyDescent="0.25">
      <c r="A98" s="1155">
        <v>93</v>
      </c>
      <c r="B98" s="1156">
        <v>43192</v>
      </c>
      <c r="C98" s="1157" t="s">
        <v>1351</v>
      </c>
      <c r="D98" s="1157" t="s">
        <v>1528</v>
      </c>
      <c r="E98" s="1157" t="s">
        <v>1529</v>
      </c>
      <c r="F98" s="1157" t="s">
        <v>24</v>
      </c>
      <c r="G98" s="1157" t="s">
        <v>25</v>
      </c>
      <c r="H98" s="1157">
        <v>519</v>
      </c>
      <c r="I98" s="1156">
        <v>43313</v>
      </c>
      <c r="J98" s="1156">
        <v>43327</v>
      </c>
      <c r="K98" s="1157" t="s">
        <v>1611</v>
      </c>
      <c r="L98" s="1158" t="s">
        <v>44</v>
      </c>
      <c r="M98" s="1159" t="s">
        <v>42</v>
      </c>
      <c r="N98" s="1160" t="s">
        <v>43</v>
      </c>
      <c r="O98" s="1161">
        <v>43262</v>
      </c>
      <c r="P98" s="1162"/>
    </row>
    <row r="99" spans="1:16" ht="47.25" x14ac:dyDescent="0.25">
      <c r="A99" s="1155">
        <v>94</v>
      </c>
      <c r="B99" s="1156">
        <v>43192</v>
      </c>
      <c r="C99" s="1157" t="s">
        <v>1351</v>
      </c>
      <c r="D99" s="1157" t="s">
        <v>1528</v>
      </c>
      <c r="E99" s="1157" t="s">
        <v>1529</v>
      </c>
      <c r="F99" s="1157" t="s">
        <v>24</v>
      </c>
      <c r="G99" s="1157" t="s">
        <v>36</v>
      </c>
      <c r="H99" s="1157">
        <v>519</v>
      </c>
      <c r="I99" s="1156">
        <v>43434</v>
      </c>
      <c r="J99" s="1156">
        <v>43419</v>
      </c>
      <c r="K99" s="1157" t="s">
        <v>1612</v>
      </c>
      <c r="L99" s="1158" t="s">
        <v>44</v>
      </c>
      <c r="M99" s="1159" t="s">
        <v>42</v>
      </c>
      <c r="N99" s="1160" t="s">
        <v>43</v>
      </c>
      <c r="O99" s="1161">
        <v>43262</v>
      </c>
      <c r="P99" s="1162"/>
    </row>
    <row r="100" spans="1:16" ht="47.25" x14ac:dyDescent="0.25">
      <c r="A100" s="1155">
        <v>95</v>
      </c>
      <c r="B100" s="1156">
        <v>43192</v>
      </c>
      <c r="C100" s="1157" t="s">
        <v>1351</v>
      </c>
      <c r="D100" s="1157" t="s">
        <v>1528</v>
      </c>
      <c r="E100" s="1157" t="s">
        <v>1529</v>
      </c>
      <c r="F100" s="1157" t="s">
        <v>24</v>
      </c>
      <c r="G100" s="1157" t="s">
        <v>25</v>
      </c>
      <c r="H100" s="1157">
        <v>520</v>
      </c>
      <c r="I100" s="1156">
        <v>43405</v>
      </c>
      <c r="J100" s="1156">
        <v>43420</v>
      </c>
      <c r="K100" s="1157" t="s">
        <v>1613</v>
      </c>
      <c r="L100" s="1158" t="s">
        <v>44</v>
      </c>
      <c r="M100" s="1159" t="s">
        <v>42</v>
      </c>
      <c r="N100" s="1160" t="s">
        <v>43</v>
      </c>
      <c r="O100" s="1161">
        <v>43262</v>
      </c>
      <c r="P100" s="1162"/>
    </row>
    <row r="101" spans="1:16" ht="48" thickBot="1" x14ac:dyDescent="0.3">
      <c r="A101" s="1167">
        <v>96</v>
      </c>
      <c r="B101" s="1168">
        <v>43192</v>
      </c>
      <c r="C101" s="1169" t="s">
        <v>1351</v>
      </c>
      <c r="D101" s="1169" t="s">
        <v>1528</v>
      </c>
      <c r="E101" s="1169" t="s">
        <v>1529</v>
      </c>
      <c r="F101" s="1169" t="s">
        <v>24</v>
      </c>
      <c r="G101" s="1169" t="s">
        <v>36</v>
      </c>
      <c r="H101" s="1169">
        <v>520</v>
      </c>
      <c r="I101" s="1168">
        <v>43449</v>
      </c>
      <c r="J101" s="1168">
        <v>43465</v>
      </c>
      <c r="K101" s="1169" t="s">
        <v>1613</v>
      </c>
      <c r="L101" s="1170" t="s">
        <v>44</v>
      </c>
      <c r="M101" s="1171" t="s">
        <v>42</v>
      </c>
      <c r="N101" s="1172" t="s">
        <v>43</v>
      </c>
      <c r="O101" s="1173">
        <v>43262</v>
      </c>
      <c r="P101" s="1174"/>
    </row>
    <row r="102" spans="1:16" ht="95.25" thickTop="1" x14ac:dyDescent="0.25">
      <c r="A102" s="1147">
        <v>97</v>
      </c>
      <c r="B102" s="1148">
        <v>43192</v>
      </c>
      <c r="C102" s="1149" t="s">
        <v>230</v>
      </c>
      <c r="D102" s="1149" t="s">
        <v>1528</v>
      </c>
      <c r="E102" s="1149" t="s">
        <v>1633</v>
      </c>
      <c r="F102" s="1149" t="s">
        <v>24</v>
      </c>
      <c r="G102" s="1149" t="s">
        <v>1530</v>
      </c>
      <c r="H102" s="1149">
        <v>228</v>
      </c>
      <c r="I102" s="1148" t="s">
        <v>750</v>
      </c>
      <c r="J102" s="1148"/>
      <c r="K102" s="1149" t="s">
        <v>1634</v>
      </c>
      <c r="L102" s="1150" t="s">
        <v>44</v>
      </c>
      <c r="M102" s="1151" t="s">
        <v>42</v>
      </c>
      <c r="N102" s="1152" t="s">
        <v>43</v>
      </c>
      <c r="O102" s="1153">
        <v>43262</v>
      </c>
      <c r="P102" s="1154"/>
    </row>
    <row r="103" spans="1:16" ht="33" x14ac:dyDescent="0.25">
      <c r="A103" s="1155">
        <v>98</v>
      </c>
      <c r="B103" s="1156">
        <v>43192</v>
      </c>
      <c r="C103" s="1157" t="s">
        <v>230</v>
      </c>
      <c r="D103" s="1157" t="s">
        <v>1528</v>
      </c>
      <c r="E103" s="1157" t="s">
        <v>1633</v>
      </c>
      <c r="F103" s="1157" t="s">
        <v>24</v>
      </c>
      <c r="G103" s="1157" t="s">
        <v>1567</v>
      </c>
      <c r="H103" s="1157">
        <v>227</v>
      </c>
      <c r="I103" s="1164">
        <v>0.02</v>
      </c>
      <c r="J103" s="1164">
        <v>0.04</v>
      </c>
      <c r="K103" s="1157" t="s">
        <v>1639</v>
      </c>
      <c r="L103" s="1158" t="s">
        <v>44</v>
      </c>
      <c r="M103" s="1159" t="s">
        <v>42</v>
      </c>
      <c r="N103" s="1160" t="s">
        <v>43</v>
      </c>
      <c r="O103" s="1161">
        <v>43262</v>
      </c>
      <c r="P103" s="1162"/>
    </row>
    <row r="104" spans="1:16" ht="189" x14ac:dyDescent="0.25">
      <c r="A104" s="1155">
        <v>99</v>
      </c>
      <c r="B104" s="1156">
        <v>43192</v>
      </c>
      <c r="C104" s="1157" t="s">
        <v>230</v>
      </c>
      <c r="D104" s="1157" t="s">
        <v>1528</v>
      </c>
      <c r="E104" s="1157" t="s">
        <v>1633</v>
      </c>
      <c r="F104" s="1157" t="s">
        <v>24</v>
      </c>
      <c r="G104" s="1157" t="s">
        <v>1530</v>
      </c>
      <c r="H104" s="1157">
        <v>247</v>
      </c>
      <c r="I104" s="1156" t="s">
        <v>783</v>
      </c>
      <c r="J104" s="1156"/>
      <c r="K104" s="1157" t="s">
        <v>1635</v>
      </c>
      <c r="L104" s="1158" t="s">
        <v>44</v>
      </c>
      <c r="M104" s="1159" t="s">
        <v>42</v>
      </c>
      <c r="N104" s="1160" t="s">
        <v>43</v>
      </c>
      <c r="O104" s="1161">
        <v>43262</v>
      </c>
      <c r="P104" s="1162"/>
    </row>
    <row r="105" spans="1:16" ht="33" x14ac:dyDescent="0.25">
      <c r="A105" s="1155">
        <v>100</v>
      </c>
      <c r="B105" s="1156">
        <v>43192</v>
      </c>
      <c r="C105" s="1157" t="s">
        <v>230</v>
      </c>
      <c r="D105" s="1157" t="s">
        <v>1528</v>
      </c>
      <c r="E105" s="1157" t="s">
        <v>1633</v>
      </c>
      <c r="F105" s="1157" t="s">
        <v>24</v>
      </c>
      <c r="G105" s="1157" t="s">
        <v>1567</v>
      </c>
      <c r="H105" s="1157" t="s">
        <v>1636</v>
      </c>
      <c r="I105" s="1156" t="s">
        <v>1637</v>
      </c>
      <c r="J105" s="1156" t="s">
        <v>1638</v>
      </c>
      <c r="K105" s="1157" t="s">
        <v>1640</v>
      </c>
      <c r="L105" s="1158" t="s">
        <v>44</v>
      </c>
      <c r="M105" s="1159" t="s">
        <v>42</v>
      </c>
      <c r="N105" s="1160" t="s">
        <v>43</v>
      </c>
      <c r="O105" s="1161">
        <v>43262</v>
      </c>
      <c r="P105" s="1162"/>
    </row>
    <row r="106" spans="1:16" ht="157.5" x14ac:dyDescent="0.25">
      <c r="A106" s="1155">
        <v>101</v>
      </c>
      <c r="B106" s="1156">
        <v>43192</v>
      </c>
      <c r="C106" s="1157" t="s">
        <v>230</v>
      </c>
      <c r="D106" s="1157" t="s">
        <v>1528</v>
      </c>
      <c r="E106" s="1157" t="s">
        <v>1633</v>
      </c>
      <c r="F106" s="1157" t="s">
        <v>24</v>
      </c>
      <c r="G106" s="1157" t="s">
        <v>1530</v>
      </c>
      <c r="H106" s="1157">
        <v>254</v>
      </c>
      <c r="I106" s="1156" t="s">
        <v>790</v>
      </c>
      <c r="J106" s="1156"/>
      <c r="K106" s="1157" t="s">
        <v>1641</v>
      </c>
      <c r="L106" s="1158" t="s">
        <v>44</v>
      </c>
      <c r="M106" s="1159" t="s">
        <v>42</v>
      </c>
      <c r="N106" s="1160" t="s">
        <v>43</v>
      </c>
      <c r="O106" s="1161">
        <v>43262</v>
      </c>
      <c r="P106" s="1162"/>
    </row>
    <row r="107" spans="1:16" ht="33.75" thickBot="1" x14ac:dyDescent="0.3">
      <c r="A107" s="1167">
        <v>102</v>
      </c>
      <c r="B107" s="1168">
        <v>43192</v>
      </c>
      <c r="C107" s="1169" t="s">
        <v>230</v>
      </c>
      <c r="D107" s="1169" t="s">
        <v>1528</v>
      </c>
      <c r="E107" s="1169" t="s">
        <v>1633</v>
      </c>
      <c r="F107" s="1169" t="s">
        <v>24</v>
      </c>
      <c r="G107" s="1169" t="s">
        <v>1567</v>
      </c>
      <c r="H107" s="1169">
        <v>253</v>
      </c>
      <c r="I107" s="1175">
        <v>0.04</v>
      </c>
      <c r="J107" s="1175">
        <v>0.08</v>
      </c>
      <c r="K107" s="1169" t="s">
        <v>1642</v>
      </c>
      <c r="L107" s="1170" t="s">
        <v>44</v>
      </c>
      <c r="M107" s="1171" t="s">
        <v>42</v>
      </c>
      <c r="N107" s="1172" t="s">
        <v>43</v>
      </c>
      <c r="O107" s="1173">
        <v>43262</v>
      </c>
      <c r="P107" s="1174"/>
    </row>
    <row r="108" spans="1:16" ht="15.75" thickTop="1" x14ac:dyDescent="0.25"/>
    <row r="252" spans="3:3" x14ac:dyDescent="0.25">
      <c r="C252" s="3"/>
    </row>
    <row r="253" spans="3:3" x14ac:dyDescent="0.25">
      <c r="C253" s="3" t="s">
        <v>40</v>
      </c>
    </row>
    <row r="254" spans="3:3" x14ac:dyDescent="0.25">
      <c r="C254" s="3" t="s">
        <v>41</v>
      </c>
    </row>
  </sheetData>
  <sheetProtection formatCells="0" formatColumns="0" formatRows="0" insertColumns="0" insertRows="0" insertHyperlinks="0" deleteColumns="0" deleteRows="0" sort="0" autoFilter="0" pivotTables="0"/>
  <autoFilter ref="A5:P101"/>
  <mergeCells count="2">
    <mergeCell ref="A2:M2"/>
    <mergeCell ref="A4:P4"/>
  </mergeCells>
  <dataValidations count="4">
    <dataValidation type="list" allowBlank="1" showInputMessage="1" showErrorMessage="1" sqref="G6:G7 G10:G16">
      <formula1>"Nombre,ponderador,meta,unidad de medida,responsable,Fecha Inicio,Fecha Fin,Colaborador,Nuevo(a)"</formula1>
    </dataValidation>
    <dataValidation type="list" allowBlank="1" showInputMessage="1" showErrorMessage="1" sqref="F6:F16 F41:F42 F71:F80 F48:F69 F82:F107">
      <formula1>"Producto,Actividad"</formula1>
    </dataValidation>
    <dataValidation type="list" allowBlank="1" showInputMessage="1" showErrorMessage="1" sqref="C6:D16 C40:D107">
      <formula1>depende</formula1>
    </dataValidation>
    <dataValidation type="list" allowBlank="1" showInputMessage="1" showErrorMessage="1" sqref="G48 G50 G41 G53:G69 G71 G73:G80 G82:G107">
      <formula1>"Nombre,ponderador,meta,unidad de medida,responsable,Fecha Inicio,Fecha Fin,Colaborador,Inactivar,Nuevo(a)"</formula1>
    </dataValidation>
  </dataValidations>
  <pageMargins left="0.70866141732283472" right="0.70866141732283472" top="0.74803149606299213" bottom="0.74803149606299213" header="0.31496062992125984" footer="0.31496062992125984"/>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Plan de Acción 2018</vt:lpstr>
      <vt:lpstr>Modificaciones INPEC</vt:lpstr>
      <vt:lpstr>'Modificaciones INPEC'!Títulos_a_imprimir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LEONEL RIOS SOTO</dc:creator>
  <cp:lastModifiedBy>LEONEL RIOS SOTO</cp:lastModifiedBy>
  <dcterms:created xsi:type="dcterms:W3CDTF">2018-04-10T18:23:34Z</dcterms:created>
  <dcterms:modified xsi:type="dcterms:W3CDTF">2018-04-23T13:09:48Z</dcterms:modified>
</cp:coreProperties>
</file>